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EVA\ARCHIVOS DAFP\Ejercicio 2020\Pagina DGESU\ITSO 2020\"/>
    </mc:Choice>
  </mc:AlternateContent>
  <xr:revisionPtr revIDLastSave="0" documentId="13_ncr:1_{9754AE6C-8434-481A-9EDC-BAAE47451FDE}" xr6:coauthVersionLast="45" xr6:coauthVersionMax="45" xr10:uidLastSave="{00000000-0000-0000-0000-000000000000}"/>
  <workbookProtection workbookAlgorithmName="SHA-512" workbookHashValue="olrYHJcfPvDkGg9iT1F3uTJQBjE3/LC6hqzr8WIGlDGqwr8dBRwVHC0Kia0d+Zgon2mv+wxBNBiv6ZvdWJshzQ==" workbookSaltValue="eokJRWwIInhIget+Kzr7zA==" workbookSpinCount="100000" lockStructure="1"/>
  <bookViews>
    <workbookView xWindow="-120" yWindow="-120" windowWidth="29040" windowHeight="15840" xr2:uid="{00000000-000D-0000-FFFF-FFFF00000000}"/>
  </bookViews>
  <sheets>
    <sheet name="1ER TRIM" sheetId="1" r:id="rId1"/>
    <sheet name="2DO TRIM" sheetId="2" r:id="rId2"/>
    <sheet name="3ER TRIM " sheetId="3" r:id="rId3"/>
    <sheet name="4TO TRIM " sheetId="4" r:id="rId4"/>
    <sheet name="Consolidado" sheetId="5" r:id="rId5"/>
    <sheet name="FORMATO" sheetId="10" r:id="rId6"/>
    <sheet name="INSTRUCTIVO" sheetId="16" r:id="rId7"/>
    <sheet name="Hoja3" sheetId="14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5" l="1"/>
  <c r="K8" i="5"/>
  <c r="L9" i="4"/>
  <c r="L8" i="4"/>
  <c r="L9" i="3"/>
  <c r="L8" i="3"/>
  <c r="L9" i="2" l="1"/>
  <c r="L8" i="2"/>
  <c r="L9" i="1"/>
  <c r="L8" i="1"/>
  <c r="L12" i="2" l="1"/>
  <c r="E18" i="4" l="1"/>
  <c r="E15" i="4"/>
  <c r="E18" i="3"/>
  <c r="E15" i="3"/>
  <c r="E18" i="1"/>
  <c r="E15" i="1"/>
  <c r="E18" i="2"/>
  <c r="E15" i="2"/>
  <c r="K9" i="4"/>
  <c r="K8" i="4"/>
  <c r="K9" i="3"/>
  <c r="K8" i="3"/>
  <c r="K9" i="2"/>
  <c r="K8" i="2"/>
  <c r="M8" i="5"/>
  <c r="H15" i="5"/>
  <c r="I15" i="4"/>
  <c r="F15" i="4"/>
  <c r="M15" i="5" l="1"/>
  <c r="I22" i="10" l="1"/>
  <c r="H22" i="10"/>
  <c r="G22" i="10"/>
  <c r="F22" i="10"/>
  <c r="J9" i="5" l="1"/>
  <c r="J8" i="5"/>
  <c r="B8" i="2" l="1"/>
  <c r="B8" i="5" l="1"/>
  <c r="B8" i="4"/>
  <c r="B8" i="3"/>
  <c r="J10" i="5" l="1"/>
  <c r="K10" i="4"/>
  <c r="K10" i="3"/>
  <c r="K10" i="2"/>
  <c r="K10" i="1"/>
  <c r="J21" i="10" l="1"/>
  <c r="J19" i="10" s="1"/>
  <c r="I21" i="10"/>
  <c r="H21" i="10"/>
  <c r="G21" i="10"/>
  <c r="F21" i="10"/>
  <c r="E21" i="10"/>
  <c r="D21" i="10"/>
  <c r="C21" i="10"/>
  <c r="C19" i="10" s="1"/>
  <c r="B21" i="10"/>
  <c r="B19" i="10" s="1"/>
  <c r="E19" i="10"/>
  <c r="D19" i="10"/>
  <c r="E16" i="10"/>
  <c r="E22" i="10" s="1"/>
  <c r="D16" i="10"/>
  <c r="D22" i="10" s="1"/>
  <c r="L10" i="10"/>
  <c r="K10" i="10"/>
  <c r="K10" i="5" l="1"/>
  <c r="B16" i="10"/>
  <c r="B22" i="10" s="1"/>
  <c r="J16" i="10"/>
  <c r="J22" i="10" s="1"/>
  <c r="C16" i="10"/>
  <c r="C22" i="10" s="1"/>
  <c r="B15" i="5"/>
  <c r="H22" i="1" l="1"/>
  <c r="G22" i="1"/>
  <c r="H22" i="2" l="1"/>
  <c r="G22" i="2"/>
  <c r="H21" i="2"/>
  <c r="G21" i="2"/>
  <c r="J21" i="1"/>
  <c r="J21" i="5" l="1"/>
  <c r="K21" i="5"/>
  <c r="K16" i="5" s="1"/>
  <c r="J22" i="5"/>
  <c r="D21" i="4"/>
  <c r="C21" i="4"/>
  <c r="B21" i="4"/>
  <c r="D21" i="3"/>
  <c r="C21" i="3"/>
  <c r="B21" i="3"/>
  <c r="D21" i="2"/>
  <c r="C21" i="2"/>
  <c r="B21" i="2"/>
  <c r="D21" i="1"/>
  <c r="C21" i="1"/>
  <c r="C16" i="1" s="1"/>
  <c r="B21" i="1"/>
  <c r="B16" i="1" s="1"/>
  <c r="D18" i="5"/>
  <c r="E21" i="3" l="1"/>
  <c r="D15" i="5"/>
  <c r="D21" i="5" s="1"/>
  <c r="D19" i="5" s="1"/>
  <c r="K19" i="5"/>
  <c r="K22" i="5" s="1"/>
  <c r="E19" i="3" l="1"/>
  <c r="F15" i="3"/>
  <c r="I15" i="3" s="1"/>
  <c r="D16" i="5"/>
  <c r="D22" i="5" s="1"/>
  <c r="G22" i="4" l="1"/>
  <c r="H22" i="4"/>
  <c r="G22" i="3"/>
  <c r="H22" i="3"/>
  <c r="H21" i="4"/>
  <c r="G21" i="4"/>
  <c r="G15" i="5" s="1"/>
  <c r="H21" i="3"/>
  <c r="G21" i="3"/>
  <c r="H21" i="1"/>
  <c r="I22" i="5" s="1"/>
  <c r="G21" i="1"/>
  <c r="E18" i="5"/>
  <c r="J21" i="4"/>
  <c r="J16" i="4" s="1"/>
  <c r="D19" i="4"/>
  <c r="C19" i="4"/>
  <c r="B16" i="4"/>
  <c r="J21" i="3"/>
  <c r="J16" i="3" s="1"/>
  <c r="D19" i="3"/>
  <c r="C19" i="3"/>
  <c r="B19" i="3"/>
  <c r="C16" i="3"/>
  <c r="B16" i="3"/>
  <c r="J21" i="2"/>
  <c r="J16" i="2" s="1"/>
  <c r="D19" i="2"/>
  <c r="C19" i="2"/>
  <c r="B16" i="2"/>
  <c r="B19" i="2"/>
  <c r="C18" i="5"/>
  <c r="C16" i="2"/>
  <c r="E21" i="2" l="1"/>
  <c r="F15" i="2" s="1"/>
  <c r="E21" i="4"/>
  <c r="I21" i="5"/>
  <c r="J19" i="2"/>
  <c r="J22" i="2" s="1"/>
  <c r="B22" i="2"/>
  <c r="J19" i="3"/>
  <c r="J22" i="3" s="1"/>
  <c r="B22" i="3"/>
  <c r="C22" i="2"/>
  <c r="C22" i="3"/>
  <c r="E15" i="5"/>
  <c r="E21" i="5" s="1"/>
  <c r="E16" i="5" s="1"/>
  <c r="C15" i="5"/>
  <c r="C21" i="5" s="1"/>
  <c r="C16" i="5" s="1"/>
  <c r="J19" i="4"/>
  <c r="J22" i="4" s="1"/>
  <c r="C16" i="4"/>
  <c r="C22" i="4" s="1"/>
  <c r="B19" i="4"/>
  <c r="E22" i="4" s="1"/>
  <c r="D16" i="4"/>
  <c r="D22" i="4" s="1"/>
  <c r="L10" i="4"/>
  <c r="E16" i="3"/>
  <c r="E22" i="3" s="1"/>
  <c r="D16" i="3"/>
  <c r="D22" i="3" s="1"/>
  <c r="L10" i="3"/>
  <c r="D16" i="2"/>
  <c r="D22" i="2" s="1"/>
  <c r="L10" i="2"/>
  <c r="D19" i="1"/>
  <c r="E19" i="2" l="1"/>
  <c r="E19" i="4"/>
  <c r="B18" i="5"/>
  <c r="F18" i="5" s="1"/>
  <c r="E21" i="1"/>
  <c r="F15" i="1" s="1"/>
  <c r="E16" i="2"/>
  <c r="J19" i="1"/>
  <c r="J16" i="1"/>
  <c r="B22" i="4"/>
  <c r="F15" i="5"/>
  <c r="C19" i="5"/>
  <c r="C22" i="5" s="1"/>
  <c r="E16" i="4"/>
  <c r="E19" i="5"/>
  <c r="E22" i="5" s="1"/>
  <c r="C19" i="1"/>
  <c r="C22" i="1" s="1"/>
  <c r="B19" i="1"/>
  <c r="B22" i="1" s="1"/>
  <c r="D16" i="1"/>
  <c r="D22" i="1" s="1"/>
  <c r="L10" i="1"/>
  <c r="I15" i="1" l="1"/>
  <c r="F22" i="1"/>
  <c r="E22" i="2"/>
  <c r="E19" i="1"/>
  <c r="B21" i="5"/>
  <c r="B16" i="5" s="1"/>
  <c r="F21" i="1"/>
  <c r="J22" i="1"/>
  <c r="E16" i="1"/>
  <c r="E22" i="1" s="1"/>
  <c r="F21" i="5"/>
  <c r="I15" i="5" s="1"/>
  <c r="I15" i="2" l="1"/>
  <c r="B19" i="5"/>
  <c r="B22" i="5" s="1"/>
  <c r="I22" i="1"/>
  <c r="I21" i="1"/>
  <c r="H22" i="5"/>
  <c r="H21" i="5"/>
  <c r="F16" i="5"/>
  <c r="F19" i="5"/>
  <c r="F22" i="5" l="1"/>
  <c r="F22" i="2"/>
  <c r="F21" i="2"/>
  <c r="L12" i="3" s="1"/>
  <c r="I22" i="2" l="1"/>
  <c r="I21" i="2"/>
  <c r="F21" i="3" l="1"/>
  <c r="L12" i="4" s="1"/>
  <c r="F22" i="3"/>
  <c r="I21" i="3"/>
  <c r="I22" i="3"/>
  <c r="I21" i="4" l="1"/>
  <c r="F21" i="4" l="1"/>
  <c r="I22" i="4"/>
</calcChain>
</file>

<file path=xl/sharedStrings.xml><?xml version="1.0" encoding="utf-8"?>
<sst xmlns="http://schemas.openxmlformats.org/spreadsheetml/2006/main" count="321" uniqueCount="169">
  <si>
    <t>Fecha:</t>
  </si>
  <si>
    <t>Trimestre Reportado:</t>
  </si>
  <si>
    <t>PRIMERO</t>
  </si>
  <si>
    <t>Ejercicio:</t>
  </si>
  <si>
    <t>CONVENIO / APARTADO "ÚNICO"</t>
  </si>
  <si>
    <t>IRREDUCTIBLE 2020</t>
  </si>
  <si>
    <t>MONTO ANUAL ASIGNADO 2020</t>
  </si>
  <si>
    <t xml:space="preserve">PORCENTAJE  </t>
  </si>
  <si>
    <t>NOMBRE DE LA INSTITUCIÓN:</t>
  </si>
  <si>
    <t>Servicios Personales, Académicos, Administrativos y Mandos Medios</t>
  </si>
  <si>
    <t>PROGRAMA PRESUPUESTARIO:</t>
  </si>
  <si>
    <t>U006 SUBSIDIOS FEDERALES PARA ORGANISMOS DESCENTRALIZADOS ESTATALES</t>
  </si>
  <si>
    <t>Gastos de Operación</t>
  </si>
  <si>
    <t>OBJETIVO GENERAL:</t>
  </si>
  <si>
    <t>SEGUIMIENTO AL USO DEL RECURSO DEL PROGRAMA PRESUPUESTARIO U006</t>
  </si>
  <si>
    <t>Totales</t>
  </si>
  <si>
    <t>O B S E R V A C I Ó N</t>
  </si>
  <si>
    <t>RECURSO EJERCIDO</t>
  </si>
  <si>
    <t>RECURSO NO EJERCIDO</t>
  </si>
  <si>
    <t>EXTRAORDINARIOS</t>
  </si>
  <si>
    <t>INCREMENTO SALARIAL</t>
  </si>
  <si>
    <t>RECURSOS COMPROMETIDOS</t>
  </si>
  <si>
    <t>% por Trimestre</t>
  </si>
  <si>
    <t>TOTAL</t>
  </si>
  <si>
    <t>Observaciones:</t>
  </si>
  <si>
    <r>
      <t xml:space="preserve">LA INFORMACIÓN CONTENIDA EN ESTE FORMATO Y LA DOCUMENTACIÓN FUENTE, SON RESPONSABILIDAD DE LA INSTITUCIÓN DE EDUCACIÓN SUPERIOR, QUIEN LA RESGUARDARÁ PARA CUALQUIER ACLARACIÓN DE LAS INSTANCIAS DE FISCALIZACIÓN: AUDITORÍA SUPERIOR DE LA FEDERACIÓN, SECRETARÍA DE LA FUNCIÓN PÚBLICA Y ÓRGANO INTERNO DE CONTROL ENTRE OTROS. LA INSTITUCIÓN DE EDUCACIÓN SUPERIOR DEBERÁ DE INFORMAR EN EL </t>
    </r>
    <r>
      <rPr>
        <b/>
        <sz val="8"/>
        <color theme="1"/>
        <rFont val="Montserrat"/>
      </rPr>
      <t>APARTADO DE OBSERVACIONES</t>
    </r>
    <r>
      <rPr>
        <sz val="8"/>
        <color theme="1"/>
        <rFont val="Montserrat"/>
      </rPr>
      <t xml:space="preserve"> SOBRE LAS VARIACIONES QUE OCURRAN POR LAS AMPLIACIONES, ANTICIPOS DE CALENDARIO, Y SI ES EL CASO COMO POR LOS RETRASOS DE ENTREGA DE LOS RECURSOS POR PARTE DE LA FEDERACIÓN Y/O ENTIDAD FEDERATIVA. LA INFORMACIÓN DE ESTE FORMATO DEBERÁ DE COINCIDIR CON LAS  FRACCIONES II Y III DEL ARTÍCULO 39 DEL PEF 2020, ASÍ COMO CON LA QUE SE ENCUENTRE EN LA PÁGINA WEB  DE LA INSTITUCIÓN.</t>
    </r>
  </si>
  <si>
    <t>EJERCIDO POR IES PRIMER TRIMESTRE</t>
  </si>
  <si>
    <t>enero</t>
  </si>
  <si>
    <t>febrero</t>
  </si>
  <si>
    <t>marzo</t>
  </si>
  <si>
    <t>Recursos Federales para cubrir los Gastos de Operación en Materiales y Suministros, Gastos Generales y Otros Gastos. Capítulo 2000/3000.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</si>
  <si>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</si>
  <si>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</si>
  <si>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</si>
  <si>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</si>
  <si>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</si>
  <si>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</si>
  <si>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</si>
  <si>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</si>
  <si>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SEGUNDO</t>
  </si>
  <si>
    <t>Acumulado anual</t>
  </si>
  <si>
    <t>1°</t>
  </si>
  <si>
    <t>2°</t>
  </si>
  <si>
    <t>3°</t>
  </si>
  <si>
    <t>4°</t>
  </si>
  <si>
    <t>EJERCIDO POR IES SEGUNDO TRIMESTRE</t>
  </si>
  <si>
    <t>EJERCIDO POR IES TERCER TRIMESTRE</t>
  </si>
  <si>
    <t>EJERCIDO POR IES CUARTO TRIMESTRE</t>
  </si>
  <si>
    <t>TRIMESTRES DEL EJERCICIO 2020</t>
  </si>
  <si>
    <t>TERCERO</t>
  </si>
  <si>
    <t>CUARTO</t>
  </si>
  <si>
    <t>Instructivo de llenado (Formato ITSO)</t>
  </si>
  <si>
    <t>Recursos Federales que recibe la IES de acuerdo con la Ley Orgánica y/o Decreto de Creación, para cubrir los Servicios Personales. Capítulo 1000.</t>
  </si>
  <si>
    <t>diciembre</t>
  </si>
  <si>
    <t>Fecha en que reporta (día/mes/año).</t>
  </si>
  <si>
    <t>Trimestre que reporta.</t>
  </si>
  <si>
    <t xml:space="preserve">Ejercicio del que reporta. </t>
  </si>
  <si>
    <t>RECURSOS ENVIADO TRIMESTRALMENTE POR DGESU</t>
  </si>
  <si>
    <t>RECURSOS TRIMESTRALES, MAS RECURSOS NO EJERCIDOS</t>
  </si>
  <si>
    <t>RECURSOS NO MINISTRADO</t>
  </si>
  <si>
    <t>TOTAL DE RECURSOS EJERCIDOS</t>
  </si>
  <si>
    <t>ARQUEO</t>
  </si>
  <si>
    <t>ELEGIR INSTITUCIÓN</t>
  </si>
  <si>
    <t>00</t>
  </si>
  <si>
    <t>01</t>
  </si>
  <si>
    <t xml:space="preserve">UNIVERSIDAD  AUTÓNOMA DE AGUASCALIENTES </t>
  </si>
  <si>
    <t>02</t>
  </si>
  <si>
    <t>UNIVERSIDAD AUTÓNOMA DE BAJA CALIFORNIA</t>
  </si>
  <si>
    <t>03</t>
  </si>
  <si>
    <t>UNIVERSIDAD AUTÓNOMA DE BAJA CALIFORNIA SUR</t>
  </si>
  <si>
    <t>04</t>
  </si>
  <si>
    <t>UNIVERSIDAD AUTÓNOMA DE CAMPECHE</t>
  </si>
  <si>
    <t>05</t>
  </si>
  <si>
    <t xml:space="preserve">UNIVERSIDAD AUTÓNOMA DEL CARMEN </t>
  </si>
  <si>
    <t>06</t>
  </si>
  <si>
    <t>UNIVERSIDAD AUTÓNOMA DE COAHUILA</t>
  </si>
  <si>
    <t>07</t>
  </si>
  <si>
    <t>UNIVERSIDAD DE COLIMA</t>
  </si>
  <si>
    <t>08</t>
  </si>
  <si>
    <t>UNIVERSIDAD AUTÓNOMA DE CHIAPAS (UNACH)</t>
  </si>
  <si>
    <t>09</t>
  </si>
  <si>
    <t xml:space="preserve">UNIVERSIDAD AUTÓNOMA DE CHIHUAHUA </t>
  </si>
  <si>
    <t>UNIVERSIDAD AUTÓNOMA DE CIUDAD JUÁREZ</t>
  </si>
  <si>
    <t>UNIVERSIDAD "JUÁREZ" DEL ESTADO DE DURANGO</t>
  </si>
  <si>
    <t>UNIVERSIDAD DE GUANAJUATO</t>
  </si>
  <si>
    <t>UNIVERSIDAD AUTÓNOMA DE GUERRERO</t>
  </si>
  <si>
    <t>UNIVERSIDAD AUTÓNOMA DEL ESTADO DE HIDALGO</t>
  </si>
  <si>
    <t xml:space="preserve">UNIVERSIDAD DE GUADALAJARA </t>
  </si>
  <si>
    <t>UNIVERSIDAD AUTÓNOMA DEL ESTADO DE MÉXICO</t>
  </si>
  <si>
    <t xml:space="preserve">UNIVERSIDAD MICHOACANA DE SAN NICOLÁS HIDALGO </t>
  </si>
  <si>
    <t>UNIVERSIDAD AUTÓNOMA DEL ESTADO DE MORELOS</t>
  </si>
  <si>
    <t>UNIVERSIDAD AUTÓNOMA DE NAYARIT</t>
  </si>
  <si>
    <t xml:space="preserve">UNIVERSIDAD AUTÓNOMA DE NUEVO LEÓN </t>
  </si>
  <si>
    <t xml:space="preserve">UNIVERSIDAD AUTÓNOMA "BENITO JUÁREZ" DE OAXACA </t>
  </si>
  <si>
    <t xml:space="preserve">BENEMÉRITA UNIVERSIDAD AUTÓNOMA DE PUEBLA </t>
  </si>
  <si>
    <t xml:space="preserve">UNIVERSIDAD AUTÓNOMA DE QUERÉTARO </t>
  </si>
  <si>
    <t xml:space="preserve">UNIVERSIDAD AUTÓNOMA DE SAN LUIS POTOSÍ </t>
  </si>
  <si>
    <t xml:space="preserve">UNIVERSIDAD AUTÓNOMA DE SINALOA </t>
  </si>
  <si>
    <t>UNIVERSIDAD DE SONORA</t>
  </si>
  <si>
    <t xml:space="preserve">INSTITUTO TECNOLÓGICO DE SONORA </t>
  </si>
  <si>
    <t>UNIVERSIDAD "JUÁREZ" AUTÓNOMA DE TABASCO</t>
  </si>
  <si>
    <t>UNIVERSIDAD AUTÓNOMA DE TAMAULIPAS</t>
  </si>
  <si>
    <t xml:space="preserve">UNIVERSIDAD AUTÓNOMA DE TLAXCALA </t>
  </si>
  <si>
    <t xml:space="preserve">UNIVERSIDAD VERACRUZANA </t>
  </si>
  <si>
    <t xml:space="preserve">UNIVERSIDAD AUTÓNOMA DE YUCATÁN </t>
  </si>
  <si>
    <t xml:space="preserve">UNIVERSIDAD AUTÓNOMA DE ZACATECAS </t>
  </si>
  <si>
    <t>UNIVERSIDAD DE QUINTANA ROO</t>
  </si>
  <si>
    <t xml:space="preserve">UNIVERSIDAD AUTÓNOMA DE OCCIDENTE </t>
  </si>
  <si>
    <t xml:space="preserve">UNIVERSIDAD DEL MAR </t>
  </si>
  <si>
    <t xml:space="preserve">UNIVERSIDAD TECNOLÓGICA DE LA MIXTECA </t>
  </si>
  <si>
    <t xml:space="preserve">UNIVERSIDAD ESTATAL DE SONORA </t>
  </si>
  <si>
    <t xml:space="preserve">UNIVERSIDAD CIENCIAS Y ARTES DE CHIAPAS </t>
  </si>
  <si>
    <t>UNIVERSIDAD POPULAR CHONTALPA</t>
  </si>
  <si>
    <t>EL COLEGIO DE MORELOS</t>
  </si>
  <si>
    <t>UNIVERSIDAD DEL CARIBE</t>
  </si>
  <si>
    <t xml:space="preserve">UNIVERSIDAD ESTATAL DEL VALLE DE ECATEPEC </t>
  </si>
  <si>
    <t xml:space="preserve">UNIVERSIDAD DEL ISTMO </t>
  </si>
  <si>
    <t xml:space="preserve">UNIVERSIDAD DE LA SIERRA SUR </t>
  </si>
  <si>
    <t>UNIVERSIDAD DE PAPALOAPAN</t>
  </si>
  <si>
    <t xml:space="preserve">UNIVERSIDAD DE LA SIERRA </t>
  </si>
  <si>
    <t>UNIVERSIDAD DE ORIENTE</t>
  </si>
  <si>
    <t xml:space="preserve">UNIVERSIDAD INTERSERRANA DE PUEBLA-CHILCHOTLA </t>
  </si>
  <si>
    <t xml:space="preserve">UNIVERSIDAD INTERSERRANA DE PUEBLA-AHUACATLÁN </t>
  </si>
  <si>
    <t xml:space="preserve">EL COLEGIO DE CHIHUAHUA </t>
  </si>
  <si>
    <t>EL COLEGIO DE SONORA</t>
  </si>
  <si>
    <t xml:space="preserve">UNIVERSIDAD DE LA CAÑADA </t>
  </si>
  <si>
    <t xml:space="preserve">UNIVERSIDAD DE LA SIERRA JUÁREZ </t>
  </si>
  <si>
    <t xml:space="preserve">UNIVERSIDAD CIÉNEGA DE MICHOACÁN DE OCAMPO </t>
  </si>
  <si>
    <t xml:space="preserve">UNIVERSIDAD ESTATAL DEL VALLE DE TOLUCA </t>
  </si>
  <si>
    <t xml:space="preserve">UNIVERSIDAD MEXIQUENSE DEL BICENTENARIO </t>
  </si>
  <si>
    <t>57-A</t>
  </si>
  <si>
    <t>INSTITUTO CAMPECHANO</t>
  </si>
  <si>
    <t>UNIVERSIDAD AUTÓNOMA INDÍGENA DE MÉXICO</t>
  </si>
  <si>
    <t xml:space="preserve">UNIVERSIDAD INTERCULTURAL DE CHIAPAS </t>
  </si>
  <si>
    <t xml:space="preserve">UNIVERSIDAD INTERCULTURAL DEL ESTADO GUERRERO </t>
  </si>
  <si>
    <t xml:space="preserve">UNIVERSIDAD INTERCULTURAL DEL ESTADO DE MÉXICO </t>
  </si>
  <si>
    <t>UNIVERSIDAD INTERCULTURAL INDIGÉNA DE MICHOACÁN</t>
  </si>
  <si>
    <t xml:space="preserve">UNIVERSIDAD INTERCULTURAL DEL ESTADO DE PUEBLA </t>
  </si>
  <si>
    <t xml:space="preserve">UNIVERSIDAD INTERCULTURAL MAYA DE QUINTANA ROO </t>
  </si>
  <si>
    <t>UNIVERSIDAD INTERCULTURAL DEL ESTADO DE TABASCO</t>
  </si>
  <si>
    <t xml:space="preserve">UNIVERSIDAD INTERCULTURAL DEL ESTADO DE HIDALGO </t>
  </si>
  <si>
    <t xml:space="preserve">UNIVERSIDAD INTERCULTURAL DE SAN LUIS POTOSÍ </t>
  </si>
  <si>
    <t>RECURSOS TOTALES MINISTRADOS DURANTE EL EJERCICIO</t>
  </si>
  <si>
    <t>20  21 22</t>
  </si>
  <si>
    <r>
      <t xml:space="preserve">SUBSECRETARÍA DE EDUCACIÓN SUPERIOR
      DIRECCIÓN GENERAL DE EDUCACIÓN SUPERIOR UNIVERSITARIA
INFORME TRIMESTRAL
RECURSOS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9D2449"/>
        <rFont val="Montserrat"/>
      </rPr>
      <t>(MILES DE PESOS)</t>
    </r>
  </si>
  <si>
    <r>
      <t xml:space="preserve">SUBSECRETARÍA DE EDUCACIÓN SUPERIOR
      DIRECCIÓN GENERAL DE EDUCACIÓN SUPERIOR UNIVERSITARIA
INFORME TRIMESTRAL
RECURSOS FEDERALES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9D2449"/>
        <rFont val="Montserrat"/>
      </rPr>
      <t>(MILES DE PESOS)</t>
    </r>
  </si>
  <si>
    <t>Nombre de la Institución, elegirla del catálogo, solo en el primer trimestre.</t>
  </si>
  <si>
    <t>Monto anual asignado a Servicios Personales, capturar únicamente en el primer trimestre lo indicado en el Apartado Único .</t>
  </si>
  <si>
    <t>Monto anual asignado a Gastos de Operación, capturar únicamente en el primer trimestre indicado en el Apartado Único.</t>
  </si>
  <si>
    <t>Monto total del subsidio federal enviado trimestralmente por la DGESU.</t>
  </si>
  <si>
    <t>Monto ejercido para Servicios Personales en cada mes del trimestre.</t>
  </si>
  <si>
    <t>Monto ejercido para Gastos de Operación en cada mes del trimestre.</t>
  </si>
  <si>
    <t>Recursos no ejercidos, reportarlos durante el trimestre correspondiente.</t>
  </si>
  <si>
    <t>Recursos extraordinarios, reportar en el trimestre en que se recibe.</t>
  </si>
  <si>
    <t>Incremento salarial, reportarlos durante el trimestre recibido.</t>
  </si>
  <si>
    <t>Monto a comprometer del recurso no ejercido para uso en Servicios Personales.</t>
  </si>
  <si>
    <t>Monto a comprometer del recurso no ejercido para uso en Gastos de Operación.</t>
  </si>
  <si>
    <t>Aspectos que se calculan de manera automática.</t>
  </si>
  <si>
    <t>Porcentaje correspondiente al pago de Servicios Personales (considerando los rubros de Irreductible y Nuevas Necesidades) indicado en el Apartado Único, se calcula automáticamente para los cuatro trimestres y el consolidado.</t>
  </si>
  <si>
    <t>Porcentaje de Gastos de Operación (considerando los rubros de Irreductible y Nuevas Necesidades) indicado en el Apartado Único, se calcula automáticamente para los cuatro trimestres y el consolidado.</t>
  </si>
  <si>
    <t>Recursos de la Federación ejercidos en el trimestre en Servicios Personales.</t>
  </si>
  <si>
    <t>Recursos de la Federación ejercidos en el trimestre en Gasto de Operación.</t>
  </si>
  <si>
    <t>Recursos Trimestrales, mas Recurso no Ejercidos; se calculan de forma automática para 2do, 3er y 4to trimestre.</t>
  </si>
  <si>
    <t>Aspectos que debe capturar la Institución de forma trimestral.</t>
  </si>
  <si>
    <t>Apartado de observaciones, en caso de que ocurran ampliaciones, anticipos de calendarios, o retrasos en la entrega de los recursos por parte de la Federación y/o entidad federativa, podrá ser reportardo en estos apartados.  
La Institución deberá contar y presentar las evidencias y documentación comprobatoria del uso y aplicación de los recursos cuando le sean requeridas por los Organos Fiscalizadores.</t>
  </si>
  <si>
    <r>
      <t xml:space="preserve">Monto total recibido del Recurso Extraordinario, este dato es exclusivo del </t>
    </r>
    <r>
      <rPr>
        <b/>
        <sz val="12"/>
        <color theme="1"/>
        <rFont val="Montserrat"/>
      </rPr>
      <t>Consolidado</t>
    </r>
    <r>
      <rPr>
        <sz val="12"/>
        <color theme="1"/>
        <rFont val="Montserrat"/>
      </rPr>
      <t>.</t>
    </r>
  </si>
  <si>
    <t>Recursos Comprometidos.</t>
  </si>
  <si>
    <r>
      <t xml:space="preserve">En caso de no recibir el recurso total anual, reportar el monto del Recurso no Ministrado, solo para el formato </t>
    </r>
    <r>
      <rPr>
        <b/>
        <sz val="12"/>
        <color theme="1"/>
        <rFont val="Montserrat"/>
      </rPr>
      <t>Consolidado</t>
    </r>
    <r>
      <rPr>
        <sz val="12"/>
        <color theme="1"/>
        <rFont val="Montserrat"/>
      </rPr>
      <t>.</t>
    </r>
  </si>
  <si>
    <t>RECURSOS ENVIADOS TRIMESTRALMENTE POR DGESU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</si>
</sst>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m/yyyy"/>
    <numFmt numFmtId="165" formatCode="&quot;$&quot;#,##0.00"/>
    <numFmt numFmtId="166" formatCode="_(* #,##0.00_);_(* \(#,##0.00\);_(* &quot;-&quot;??_);_(@_)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b/>
      <sz val="8"/>
      <name val="Montserrat"/>
    </font>
    <font>
      <b/>
      <sz val="8"/>
      <color theme="1"/>
      <name val="Montserrat"/>
    </font>
    <font>
      <b/>
      <sz val="10"/>
      <name val="Montserrat"/>
    </font>
    <font>
      <sz val="10"/>
      <color theme="0"/>
      <name val="Montserrat"/>
    </font>
    <font>
      <b/>
      <sz val="8"/>
      <color theme="0"/>
      <name val="Montserrat"/>
    </font>
    <font>
      <sz val="8"/>
      <color theme="1"/>
      <name val="Montserrat"/>
    </font>
    <font>
      <sz val="11"/>
      <color theme="1"/>
      <name val="Montserrat"/>
    </font>
    <font>
      <b/>
      <sz val="9"/>
      <color theme="1"/>
      <name val="Montserrat"/>
    </font>
    <font>
      <b/>
      <sz val="9"/>
      <name val="Montserrat"/>
    </font>
    <font>
      <b/>
      <sz val="9"/>
      <color theme="0"/>
      <name val="Montserrat"/>
    </font>
    <font>
      <b/>
      <sz val="12"/>
      <name val="Montserrat"/>
    </font>
    <font>
      <sz val="12"/>
      <color theme="1"/>
      <name val="Montserrat"/>
    </font>
    <font>
      <b/>
      <sz val="11"/>
      <color rgb="FF9D2449"/>
      <name val="Montserrat"/>
    </font>
    <font>
      <b/>
      <sz val="16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0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quotePrefix="1" applyFont="1" applyBorder="1" applyAlignment="1" applyProtection="1">
      <alignment horizontal="center" vertical="center" wrapText="1"/>
      <protection locked="0"/>
    </xf>
    <xf numFmtId="0" fontId="7" fillId="0" borderId="3" xfId="0" quotePrefix="1" applyFont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1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165" fontId="6" fillId="3" borderId="3" xfId="0" quotePrefix="1" applyNumberFormat="1" applyFont="1" applyFill="1" applyBorder="1" applyAlignment="1" applyProtection="1">
      <alignment horizontal="center" vertical="center"/>
      <protection locked="0"/>
    </xf>
    <xf numFmtId="10" fontId="6" fillId="3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5" fillId="2" borderId="3" xfId="0" quotePrefix="1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3" borderId="3" xfId="0" quotePrefix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3" xfId="0" applyFont="1" applyFill="1" applyBorder="1" applyAlignment="1" applyProtection="1">
      <alignment horizontal="left" vertical="center"/>
      <protection locked="0"/>
    </xf>
    <xf numFmtId="165" fontId="11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9" fontId="8" fillId="0" borderId="0" xfId="0" applyNumberFormat="1" applyFont="1" applyAlignment="1" applyProtection="1">
      <alignment horizontal="center" vertical="center"/>
      <protection locked="0"/>
    </xf>
    <xf numFmtId="165" fontId="8" fillId="0" borderId="0" xfId="0" applyNumberFormat="1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7" fontId="5" fillId="0" borderId="0" xfId="1" applyNumberFormat="1" applyFont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quotePrefix="1" applyFont="1" applyBorder="1" applyAlignment="1" applyProtection="1">
      <alignment horizontal="left" vertical="center" wrapText="1"/>
      <protection locked="0"/>
    </xf>
    <xf numFmtId="10" fontId="5" fillId="2" borderId="3" xfId="0" quotePrefix="1" applyNumberFormat="1" applyFont="1" applyFill="1" applyBorder="1" applyAlignment="1" applyProtection="1">
      <alignment horizontal="center" vertical="center"/>
      <protection locked="0"/>
    </xf>
    <xf numFmtId="10" fontId="8" fillId="0" borderId="0" xfId="0" applyNumberFormat="1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165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5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6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quotePrefix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4" borderId="0" xfId="0" applyFont="1" applyFill="1" applyAlignment="1">
      <alignment horizontal="left"/>
    </xf>
    <xf numFmtId="0" fontId="13" fillId="4" borderId="0" xfId="0" applyFont="1" applyFill="1"/>
    <xf numFmtId="0" fontId="18" fillId="0" borderId="0" xfId="0" applyFont="1"/>
    <xf numFmtId="0" fontId="18" fillId="0" borderId="3" xfId="0" quotePrefix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vertical="center"/>
      <protection locked="0"/>
    </xf>
    <xf numFmtId="165" fontId="5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10" fontId="11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vertical="center"/>
      <protection locked="0"/>
    </xf>
    <xf numFmtId="165" fontId="11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5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8" fillId="0" borderId="5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 wrapText="1"/>
      <protection locked="0"/>
    </xf>
    <xf numFmtId="165" fontId="5" fillId="2" borderId="3" xfId="0" quotePrefix="1" applyNumberFormat="1" applyFont="1" applyFill="1" applyBorder="1" applyAlignment="1" applyProtection="1">
      <alignment horizontal="center" vertical="center"/>
      <protection locked="0"/>
    </xf>
    <xf numFmtId="165" fontId="6" fillId="3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18" fillId="0" borderId="15" xfId="0" quotePrefix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left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165" fontId="6" fillId="4" borderId="13" xfId="0" applyNumberFormat="1" applyFont="1" applyFill="1" applyBorder="1" applyAlignment="1" applyProtection="1">
      <alignment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8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6" xfId="0" applyFont="1" applyBorder="1" applyAlignment="1" applyProtection="1">
      <protection locked="0" hidden="1"/>
    </xf>
    <xf numFmtId="0" fontId="2" fillId="0" borderId="0" xfId="0" applyFont="1" applyAlignment="1" applyProtection="1">
      <protection locked="0" hidden="1"/>
    </xf>
    <xf numFmtId="165" fontId="6" fillId="3" borderId="3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4" xfId="0" quotePrefix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3" xfId="0" quotePrefix="1" applyFont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vertical="center"/>
    </xf>
    <xf numFmtId="165" fontId="6" fillId="3" borderId="3" xfId="0" applyNumberFormat="1" applyFont="1" applyFill="1" applyBorder="1" applyAlignment="1" applyProtection="1">
      <alignment horizontal="center" vertical="center"/>
    </xf>
    <xf numFmtId="10" fontId="6" fillId="3" borderId="3" xfId="0" applyNumberFormat="1" applyFont="1" applyFill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vertical="center"/>
    </xf>
    <xf numFmtId="0" fontId="6" fillId="3" borderId="3" xfId="0" applyFont="1" applyFill="1" applyBorder="1" applyAlignment="1" applyProtection="1">
      <alignment horizontal="left" vertical="center" wrapText="1"/>
    </xf>
    <xf numFmtId="10" fontId="6" fillId="3" borderId="3" xfId="0" quotePrefix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165" fontId="5" fillId="2" borderId="3" xfId="0" quotePrefix="1" applyNumberFormat="1" applyFont="1" applyFill="1" applyBorder="1" applyAlignment="1" applyProtection="1">
      <alignment horizontal="center" vertical="center"/>
    </xf>
    <xf numFmtId="10" fontId="5" fillId="2" borderId="3" xfId="0" quotePrefix="1" applyNumberFormat="1" applyFont="1" applyFill="1" applyBorder="1" applyAlignment="1" applyProtection="1">
      <alignment horizontal="center" vertical="center"/>
    </xf>
    <xf numFmtId="165" fontId="5" fillId="0" borderId="3" xfId="0" applyNumberFormat="1" applyFont="1" applyBorder="1" applyAlignment="1" applyProtection="1">
      <alignment vertical="center"/>
    </xf>
    <xf numFmtId="166" fontId="2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5" fillId="0" borderId="5" xfId="0" quotePrefix="1" applyFont="1" applyBorder="1" applyAlignment="1" applyProtection="1">
      <alignment horizontal="center" vertical="center"/>
    </xf>
    <xf numFmtId="165" fontId="5" fillId="0" borderId="6" xfId="0" quotePrefix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165" fontId="8" fillId="4" borderId="5" xfId="2" applyNumberFormat="1" applyFont="1" applyFill="1" applyBorder="1" applyAlignment="1" applyProtection="1">
      <alignment horizontal="center" vertical="center" wrapText="1"/>
    </xf>
    <xf numFmtId="0" fontId="10" fillId="3" borderId="3" xfId="0" quotePrefix="1" applyFont="1" applyFill="1" applyBorder="1" applyAlignment="1" applyProtection="1">
      <alignment horizontal="left" vertical="center"/>
    </xf>
    <xf numFmtId="10" fontId="11" fillId="3" borderId="2" xfId="2" applyNumberFormat="1" applyFont="1" applyFill="1" applyBorder="1" applyAlignment="1" applyProtection="1">
      <alignment horizontal="center" vertical="center" wrapText="1"/>
    </xf>
    <xf numFmtId="10" fontId="11" fillId="3" borderId="5" xfId="2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</xf>
    <xf numFmtId="0" fontId="5" fillId="0" borderId="3" xfId="0" quotePrefix="1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3" borderId="3" xfId="0" applyFont="1" applyFill="1" applyBorder="1" applyAlignment="1" applyProtection="1">
      <alignment horizontal="left" vertical="center"/>
    </xf>
    <xf numFmtId="165" fontId="11" fillId="3" borderId="2" xfId="2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9" fontId="8" fillId="0" borderId="0" xfId="0" applyNumberFormat="1" applyFont="1" applyAlignment="1" applyProtection="1">
      <alignment horizontal="center" vertical="center"/>
    </xf>
    <xf numFmtId="10" fontId="8" fillId="0" borderId="0" xfId="0" applyNumberFormat="1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vertical="center"/>
    </xf>
    <xf numFmtId="165" fontId="5" fillId="0" borderId="6" xfId="0" applyNumberFormat="1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67" fontId="5" fillId="0" borderId="0" xfId="1" applyNumberFormat="1" applyFont="1" applyAlignment="1" applyProtection="1">
      <alignment horizontal="center" vertical="center"/>
    </xf>
    <xf numFmtId="165" fontId="5" fillId="4" borderId="3" xfId="0" quotePrefix="1" applyNumberFormat="1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165" fontId="5" fillId="0" borderId="5" xfId="0" quotePrefix="1" applyNumberFormat="1" applyFont="1" applyBorder="1" applyAlignment="1" applyProtection="1">
      <alignment vertical="center"/>
    </xf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vertical="center"/>
    </xf>
    <xf numFmtId="0" fontId="5" fillId="0" borderId="4" xfId="0" quotePrefix="1" applyFont="1" applyBorder="1" applyAlignment="1" applyProtection="1">
      <alignment horizontal="center" vertical="center"/>
    </xf>
    <xf numFmtId="165" fontId="5" fillId="0" borderId="0" xfId="0" quotePrefix="1" applyNumberFormat="1" applyFont="1" applyBorder="1" applyAlignment="1" applyProtection="1">
      <alignment vertical="center"/>
    </xf>
    <xf numFmtId="10" fontId="5" fillId="0" borderId="0" xfId="0" quotePrefix="1" applyNumberFormat="1" applyFont="1" applyBorder="1" applyAlignment="1" applyProtection="1">
      <alignment vertical="center"/>
    </xf>
    <xf numFmtId="0" fontId="5" fillId="0" borderId="0" xfId="0" quotePrefix="1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5" fontId="8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165" fontId="5" fillId="0" borderId="0" xfId="0" applyNumberFormat="1" applyFont="1" applyBorder="1" applyAlignment="1" applyProtection="1">
      <alignment vertical="center"/>
      <protection locked="0"/>
    </xf>
    <xf numFmtId="165" fontId="5" fillId="0" borderId="0" xfId="0" quotePrefix="1" applyNumberFormat="1" applyFont="1" applyBorder="1" applyAlignment="1" applyProtection="1">
      <alignment vertical="center"/>
      <protection locked="0"/>
    </xf>
    <xf numFmtId="10" fontId="5" fillId="0" borderId="0" xfId="0" quotePrefix="1" applyNumberFormat="1" applyFont="1" applyBorder="1" applyAlignment="1" applyProtection="1">
      <alignment vertical="center"/>
      <protection locked="0"/>
    </xf>
    <xf numFmtId="0" fontId="5" fillId="0" borderId="0" xfId="0" quotePrefix="1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166" fontId="2" fillId="0" borderId="0" xfId="0" applyNumberFormat="1" applyFont="1" applyBorder="1" applyAlignment="1" applyProtection="1">
      <alignment vertical="center"/>
      <protection locked="0"/>
    </xf>
    <xf numFmtId="0" fontId="5" fillId="0" borderId="6" xfId="0" quotePrefix="1" applyFont="1" applyFill="1" applyBorder="1" applyAlignment="1" applyProtection="1">
      <alignment horizontal="center" vertical="center"/>
      <protection locked="0"/>
    </xf>
    <xf numFmtId="165" fontId="5" fillId="0" borderId="6" xfId="0" quotePrefix="1" applyNumberFormat="1" applyFont="1" applyFill="1" applyBorder="1" applyAlignment="1" applyProtection="1">
      <alignment horizontal="center" vertical="center"/>
      <protection locked="0"/>
    </xf>
    <xf numFmtId="10" fontId="5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6" xfId="0" quotePrefix="1" applyFont="1" applyFill="1" applyBorder="1" applyAlignment="1" applyProtection="1">
      <alignment vertical="center"/>
      <protection locked="0"/>
    </xf>
    <xf numFmtId="0" fontId="5" fillId="0" borderId="6" xfId="0" quotePrefix="1" applyFont="1" applyFill="1" applyBorder="1" applyAlignment="1" applyProtection="1">
      <alignment horizontal="center" vertical="center"/>
    </xf>
    <xf numFmtId="165" fontId="5" fillId="0" borderId="6" xfId="0" quotePrefix="1" applyNumberFormat="1" applyFont="1" applyFill="1" applyBorder="1" applyAlignment="1" applyProtection="1">
      <alignment horizontal="center" vertical="center"/>
    </xf>
    <xf numFmtId="10" fontId="5" fillId="0" borderId="6" xfId="0" quotePrefix="1" applyNumberFormat="1" applyFont="1" applyFill="1" applyBorder="1" applyAlignment="1" applyProtection="1">
      <alignment horizontal="center" vertical="center"/>
    </xf>
    <xf numFmtId="0" fontId="8" fillId="0" borderId="3" xfId="0" quotePrefix="1" applyFont="1" applyBorder="1" applyAlignment="1" applyProtection="1">
      <alignment horizontal="center" vertical="center" wrapText="1"/>
    </xf>
    <xf numFmtId="165" fontId="8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1" xfId="0" quotePrefix="1" applyFont="1" applyBorder="1" applyAlignment="1" applyProtection="1">
      <alignment horizontal="left" vertical="center" wrapText="1"/>
    </xf>
    <xf numFmtId="0" fontId="12" fillId="0" borderId="5" xfId="0" quotePrefix="1" applyFont="1" applyBorder="1" applyAlignment="1" applyProtection="1">
      <alignment horizontal="left" vertical="center" wrapText="1"/>
    </xf>
    <xf numFmtId="0" fontId="12" fillId="0" borderId="2" xfId="0" quotePrefix="1" applyFont="1" applyBorder="1" applyAlignment="1" applyProtection="1">
      <alignment horizontal="left" vertical="center" wrapText="1"/>
    </xf>
    <xf numFmtId="165" fontId="8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165" fontId="8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165" fontId="8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5" fontId="8" fillId="4" borderId="11" xfId="2" applyNumberFormat="1" applyFont="1" applyFill="1" applyBorder="1" applyAlignment="1" applyProtection="1">
      <alignment horizontal="center" vertical="center" wrapText="1"/>
    </xf>
    <xf numFmtId="165" fontId="8" fillId="4" borderId="12" xfId="2" applyNumberFormat="1" applyFont="1" applyFill="1" applyBorder="1" applyAlignment="1" applyProtection="1">
      <alignment horizontal="center" vertical="center" wrapText="1"/>
    </xf>
    <xf numFmtId="165" fontId="8" fillId="4" borderId="13" xfId="2" applyNumberFormat="1" applyFont="1" applyFill="1" applyBorder="1" applyAlignment="1" applyProtection="1">
      <alignment horizontal="center" vertical="center" wrapText="1"/>
    </xf>
    <xf numFmtId="37" fontId="2" fillId="0" borderId="7" xfId="1" applyNumberFormat="1" applyFont="1" applyBorder="1" applyAlignment="1" applyProtection="1">
      <alignment horizontal="center" vertical="center" wrapText="1"/>
      <protection locked="0" hidden="1"/>
    </xf>
    <xf numFmtId="37" fontId="2" fillId="0" borderId="6" xfId="1" applyNumberFormat="1" applyFont="1" applyBorder="1" applyAlignment="1" applyProtection="1">
      <alignment horizontal="center" vertical="center" wrapText="1"/>
      <protection locked="0" hidden="1"/>
    </xf>
    <xf numFmtId="37" fontId="2" fillId="0" borderId="8" xfId="1" applyNumberFormat="1" applyFont="1" applyBorder="1" applyAlignment="1" applyProtection="1">
      <alignment horizontal="center" vertical="center" wrapText="1"/>
      <protection locked="0" hidden="1"/>
    </xf>
    <xf numFmtId="37" fontId="2" fillId="0" borderId="9" xfId="1" applyNumberFormat="1" applyFont="1" applyBorder="1" applyAlignment="1" applyProtection="1">
      <alignment horizontal="center" vertical="center" wrapText="1"/>
      <protection locked="0" hidden="1"/>
    </xf>
    <xf numFmtId="37" fontId="2" fillId="0" borderId="4" xfId="1" applyNumberFormat="1" applyFont="1" applyBorder="1" applyAlignment="1" applyProtection="1">
      <alignment horizontal="center" vertical="center" wrapText="1"/>
      <protection locked="0" hidden="1"/>
    </xf>
    <xf numFmtId="37" fontId="2" fillId="0" borderId="10" xfId="1" applyNumberFormat="1" applyFont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3" fontId="2" fillId="0" borderId="7" xfId="1" applyNumberFormat="1" applyFont="1" applyBorder="1" applyAlignment="1" applyProtection="1">
      <alignment horizontal="center" vertical="center" wrapText="1"/>
      <protection locked="0" hidden="1"/>
    </xf>
    <xf numFmtId="3" fontId="2" fillId="0" borderId="6" xfId="1" applyNumberFormat="1" applyFont="1" applyBorder="1" applyAlignment="1" applyProtection="1">
      <alignment horizontal="center" vertical="center" wrapText="1"/>
      <protection locked="0" hidden="1"/>
    </xf>
    <xf numFmtId="3" fontId="2" fillId="0" borderId="8" xfId="1" applyNumberFormat="1" applyFont="1" applyBorder="1" applyAlignment="1" applyProtection="1">
      <alignment horizontal="center" vertical="center" wrapText="1"/>
      <protection locked="0" hidden="1"/>
    </xf>
    <xf numFmtId="3" fontId="2" fillId="0" borderId="9" xfId="1" applyNumberFormat="1" applyFont="1" applyBorder="1" applyAlignment="1" applyProtection="1">
      <alignment horizontal="center" vertical="center" wrapText="1"/>
      <protection locked="0" hidden="1"/>
    </xf>
    <xf numFmtId="3" fontId="2" fillId="0" borderId="4" xfId="1" applyNumberFormat="1" applyFont="1" applyBorder="1" applyAlignment="1" applyProtection="1">
      <alignment horizontal="center" vertical="center" wrapText="1"/>
      <protection locked="0" hidden="1"/>
    </xf>
    <xf numFmtId="3" fontId="2" fillId="0" borderId="10" xfId="1" applyNumberFormat="1" applyFont="1" applyBorder="1" applyAlignment="1" applyProtection="1">
      <alignment horizontal="center" vertical="center" wrapText="1"/>
      <protection locked="0" hidden="1"/>
    </xf>
    <xf numFmtId="0" fontId="5" fillId="0" borderId="9" xfId="0" applyFont="1" applyBorder="1" applyAlignment="1" applyProtection="1">
      <alignment horizontal="left" vertical="top"/>
      <protection locked="0" hidden="1"/>
    </xf>
    <xf numFmtId="0" fontId="5" fillId="0" borderId="4" xfId="0" applyFont="1" applyBorder="1" applyAlignment="1" applyProtection="1">
      <alignment horizontal="left" vertical="top"/>
      <protection locked="0" hidden="1"/>
    </xf>
    <xf numFmtId="0" fontId="5" fillId="0" borderId="10" xfId="0" applyFont="1" applyBorder="1" applyAlignment="1" applyProtection="1">
      <alignment horizontal="left" vertical="top"/>
      <protection locked="0" hidden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top"/>
      <protection locked="0" hidden="1"/>
    </xf>
    <xf numFmtId="0" fontId="5" fillId="0" borderId="0" xfId="0" applyFont="1" applyBorder="1" applyAlignment="1" applyProtection="1">
      <alignment horizontal="left" vertical="top"/>
      <protection locked="0" hidden="1"/>
    </xf>
    <xf numFmtId="0" fontId="5" fillId="0" borderId="18" xfId="0" applyFont="1" applyBorder="1" applyAlignment="1" applyProtection="1">
      <alignment horizontal="left" vertical="top"/>
      <protection locked="0" hidden="1"/>
    </xf>
    <xf numFmtId="0" fontId="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 hidden="1"/>
    </xf>
    <xf numFmtId="0" fontId="6" fillId="3" borderId="5" xfId="0" applyFont="1" applyFill="1" applyBorder="1" applyAlignment="1" applyProtection="1">
      <alignment horizontal="center" vertical="center"/>
      <protection locked="0" hidden="1"/>
    </xf>
    <xf numFmtId="0" fontId="6" fillId="3" borderId="2" xfId="0" applyFont="1" applyFill="1" applyBorder="1" applyAlignment="1" applyProtection="1">
      <alignment horizontal="center" vertical="center"/>
      <protection locked="0" hidden="1"/>
    </xf>
    <xf numFmtId="0" fontId="16" fillId="3" borderId="3" xfId="0" quotePrefix="1" applyFont="1" applyFill="1" applyBorder="1" applyAlignment="1" applyProtection="1">
      <alignment horizontal="left" vertical="center" wrapText="1"/>
    </xf>
    <xf numFmtId="0" fontId="16" fillId="3" borderId="3" xfId="0" applyFont="1" applyFill="1" applyBorder="1" applyAlignment="1" applyProtection="1">
      <alignment horizontal="left" vertical="center" wrapText="1"/>
    </xf>
    <xf numFmtId="0" fontId="5" fillId="2" borderId="1" xfId="0" quotePrefix="1" applyFont="1" applyFill="1" applyBorder="1" applyAlignment="1" applyProtection="1">
      <alignment horizontal="center" vertical="center"/>
    </xf>
    <xf numFmtId="0" fontId="5" fillId="2" borderId="2" xfId="0" quotePrefix="1" applyFont="1" applyFill="1" applyBorder="1" applyAlignment="1" applyProtection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 wrapText="1"/>
    </xf>
    <xf numFmtId="0" fontId="5" fillId="2" borderId="2" xfId="0" quotePrefix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</xf>
    <xf numFmtId="0" fontId="9" fillId="0" borderId="7" xfId="0" quotePrefix="1" applyFont="1" applyBorder="1" applyAlignment="1" applyProtection="1">
      <alignment horizontal="center" vertical="center" wrapText="1"/>
    </xf>
    <xf numFmtId="0" fontId="9" fillId="0" borderId="6" xfId="0" quotePrefix="1" applyFont="1" applyBorder="1" applyAlignment="1" applyProtection="1">
      <alignment horizontal="center" vertical="center" wrapText="1"/>
    </xf>
    <xf numFmtId="0" fontId="9" fillId="0" borderId="8" xfId="0" quotePrefix="1" applyFont="1" applyBorder="1" applyAlignment="1" applyProtection="1">
      <alignment horizontal="center" vertical="center" wrapText="1"/>
    </xf>
    <xf numFmtId="0" fontId="9" fillId="0" borderId="9" xfId="0" quotePrefix="1" applyFont="1" applyBorder="1" applyAlignment="1" applyProtection="1">
      <alignment horizontal="center" vertical="center" wrapText="1"/>
    </xf>
    <xf numFmtId="0" fontId="9" fillId="0" borderId="4" xfId="0" quotePrefix="1" applyFont="1" applyBorder="1" applyAlignment="1" applyProtection="1">
      <alignment horizontal="center" vertical="center" wrapText="1"/>
    </xf>
    <xf numFmtId="0" fontId="9" fillId="0" borderId="10" xfId="0" quotePrefix="1" applyFont="1" applyBorder="1" applyAlignment="1" applyProtection="1">
      <alignment horizontal="center" vertical="center" wrapText="1"/>
    </xf>
    <xf numFmtId="165" fontId="6" fillId="3" borderId="11" xfId="0" applyNumberFormat="1" applyFont="1" applyFill="1" applyBorder="1" applyAlignment="1" applyProtection="1">
      <alignment horizontal="center" vertical="center"/>
      <protection locked="0" hidden="1"/>
    </xf>
    <xf numFmtId="165" fontId="6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6" fillId="3" borderId="1" xfId="0" quotePrefix="1" applyFont="1" applyFill="1" applyBorder="1" applyAlignment="1" applyProtection="1">
      <alignment horizontal="center" vertical="center"/>
    </xf>
    <xf numFmtId="0" fontId="6" fillId="3" borderId="5" xfId="0" quotePrefix="1" applyFont="1" applyFill="1" applyBorder="1" applyAlignment="1" applyProtection="1">
      <alignment horizontal="center" vertical="center"/>
    </xf>
    <xf numFmtId="0" fontId="5" fillId="2" borderId="5" xfId="0" quotePrefix="1" applyFont="1" applyFill="1" applyBorder="1" applyAlignment="1" applyProtection="1">
      <alignment horizontal="center" vertical="center"/>
    </xf>
    <xf numFmtId="0" fontId="5" fillId="2" borderId="3" xfId="0" quotePrefix="1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65" fontId="5" fillId="2" borderId="5" xfId="0" quotePrefix="1" applyNumberFormat="1" applyFont="1" applyFill="1" applyBorder="1" applyAlignment="1" applyProtection="1">
      <alignment horizontal="center" vertical="center"/>
      <protection locked="0" hidden="1"/>
    </xf>
    <xf numFmtId="165" fontId="5" fillId="2" borderId="2" xfId="0" quotePrefix="1" applyNumberFormat="1" applyFont="1" applyFill="1" applyBorder="1" applyAlignment="1" applyProtection="1">
      <alignment horizontal="center" vertical="center"/>
      <protection locked="0" hidden="1"/>
    </xf>
    <xf numFmtId="165" fontId="8" fillId="0" borderId="11" xfId="2" applyNumberFormat="1" applyFont="1" applyFill="1" applyBorder="1" applyAlignment="1" applyProtection="1">
      <alignment horizontal="center" vertical="center" wrapText="1"/>
    </xf>
    <xf numFmtId="165" fontId="8" fillId="0" borderId="12" xfId="2" applyNumberFormat="1" applyFont="1" applyFill="1" applyBorder="1" applyAlignment="1" applyProtection="1">
      <alignment horizontal="center" vertical="center" wrapText="1"/>
    </xf>
    <xf numFmtId="165" fontId="8" fillId="0" borderId="13" xfId="2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165" fontId="5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65" fontId="6" fillId="3" borderId="11" xfId="0" applyNumberFormat="1" applyFont="1" applyFill="1" applyBorder="1" applyAlignment="1" applyProtection="1">
      <alignment horizontal="center" vertical="center"/>
      <protection locked="0"/>
    </xf>
    <xf numFmtId="165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2" borderId="1" xfId="0" quotePrefix="1" applyFont="1" applyFill="1" applyBorder="1" applyAlignment="1" applyProtection="1">
      <alignment horizontal="center" vertical="center"/>
      <protection locked="0"/>
    </xf>
    <xf numFmtId="0" fontId="5" fillId="2" borderId="5" xfId="0" quotePrefix="1" applyFont="1" applyFill="1" applyBorder="1" applyAlignment="1" applyProtection="1">
      <alignment horizontal="center" vertical="center"/>
      <protection locked="0"/>
    </xf>
    <xf numFmtId="0" fontId="5" fillId="2" borderId="2" xfId="0" quotePrefix="1" applyFont="1" applyFill="1" applyBorder="1" applyAlignment="1" applyProtection="1">
      <alignment horizontal="center" vertical="center"/>
      <protection locked="0"/>
    </xf>
    <xf numFmtId="0" fontId="12" fillId="0" borderId="1" xfId="0" quotePrefix="1" applyFont="1" applyBorder="1" applyAlignment="1" applyProtection="1">
      <alignment horizontal="left" vertical="center" wrapText="1"/>
      <protection locked="0"/>
    </xf>
    <xf numFmtId="0" fontId="12" fillId="0" borderId="5" xfId="0" quotePrefix="1" applyFont="1" applyBorder="1" applyAlignment="1" applyProtection="1">
      <alignment horizontal="left" vertical="center" wrapText="1"/>
      <protection locked="0"/>
    </xf>
    <xf numFmtId="0" fontId="12" fillId="0" borderId="2" xfId="0" quotePrefix="1" applyFont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quotePrefix="1" applyFont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165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 wrapText="1"/>
      <protection locked="0"/>
    </xf>
    <xf numFmtId="165" fontId="5" fillId="0" borderId="4" xfId="0" quotePrefix="1" applyNumberFormat="1" applyFont="1" applyBorder="1" applyAlignment="1" applyProtection="1">
      <alignment horizontal="center" vertical="center"/>
      <protection locked="0"/>
    </xf>
    <xf numFmtId="10" fontId="5" fillId="0" borderId="4" xfId="0" quotePrefix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5" xfId="0" quotePrefix="1" applyFont="1" applyFill="1" applyBorder="1" applyAlignment="1" applyProtection="1">
      <alignment horizontal="center" vertical="center"/>
      <protection locked="0"/>
    </xf>
    <xf numFmtId="0" fontId="6" fillId="3" borderId="2" xfId="0" quotePrefix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6" fillId="3" borderId="1" xfId="0" quotePrefix="1" applyFont="1" applyFill="1" applyBorder="1" applyAlignment="1" applyProtection="1">
      <alignment horizontal="left" vertical="center" wrapText="1"/>
      <protection locked="0"/>
    </xf>
    <xf numFmtId="0" fontId="16" fillId="3" borderId="2" xfId="0" quotePrefix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7" xfId="0" quotePrefix="1" applyFont="1" applyFill="1" applyBorder="1" applyAlignment="1" applyProtection="1">
      <alignment horizontal="center" vertical="center" wrapText="1"/>
      <protection locked="0"/>
    </xf>
    <xf numFmtId="0" fontId="5" fillId="2" borderId="8" xfId="0" quotePrefix="1" applyFont="1" applyFill="1" applyBorder="1" applyAlignment="1" applyProtection="1">
      <alignment horizontal="center" vertical="center" wrapText="1"/>
      <protection locked="0"/>
    </xf>
    <xf numFmtId="0" fontId="5" fillId="2" borderId="9" xfId="0" quotePrefix="1" applyFont="1" applyFill="1" applyBorder="1" applyAlignment="1" applyProtection="1">
      <alignment horizontal="center" vertical="center" wrapText="1"/>
      <protection locked="0"/>
    </xf>
    <xf numFmtId="0" fontId="5" fillId="2" borderId="10" xfId="0" quotePrefix="1" applyFont="1" applyFill="1" applyBorder="1" applyAlignment="1" applyProtection="1">
      <alignment horizontal="center" vertical="center" wrapText="1"/>
      <protection locked="0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5" fillId="2" borderId="2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quotePrefix="1" applyFont="1" applyFill="1" applyBorder="1" applyAlignment="1" applyProtection="1">
      <alignment horizontal="center" vertical="center"/>
      <protection locked="0"/>
    </xf>
    <xf numFmtId="0" fontId="16" fillId="3" borderId="3" xfId="0" quotePrefix="1" applyFont="1" applyFill="1" applyBorder="1" applyAlignment="1" applyProtection="1">
      <alignment horizontal="left" vertical="center" wrapText="1"/>
      <protection locked="0"/>
    </xf>
    <xf numFmtId="0" fontId="9" fillId="0" borderId="3" xfId="0" quotePrefix="1" applyFont="1" applyBorder="1" applyAlignment="1" applyProtection="1">
      <alignment horizontal="center" vertical="center" wrapText="1"/>
      <protection locked="0"/>
    </xf>
    <xf numFmtId="0" fontId="5" fillId="2" borderId="3" xfId="0" quotePrefix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left" vertical="center" wrapText="1"/>
      <protection locked="0"/>
    </xf>
    <xf numFmtId="3" fontId="2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20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</cellXfs>
  <cellStyles count="4">
    <cellStyle name="Millares" xfId="1" builtinId="3"/>
    <cellStyle name="Millares 2" xfId="3" xr:uid="{102E674D-7960-4441-8343-2401CE6C6D1B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94269"/>
          <a:ext cx="2655315" cy="6642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143940</xdr:rowOff>
    </xdr:from>
    <xdr:to>
      <xdr:col>2</xdr:col>
      <xdr:colOff>98866</xdr:colOff>
      <xdr:row>27</xdr:row>
      <xdr:rowOff>160870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10727273"/>
          <a:ext cx="3326783" cy="493180"/>
          <a:chOff x="0" y="8569483"/>
          <a:chExt cx="3244837" cy="495901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0" y="8577947"/>
            <a:ext cx="3236371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SECRETARIO DE ADMINISTRACIÓN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Y FINANZAS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8466" y="8569483"/>
            <a:ext cx="323637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643463</xdr:colOff>
      <xdr:row>26</xdr:row>
      <xdr:rowOff>143933</xdr:rowOff>
    </xdr:from>
    <xdr:to>
      <xdr:col>5</xdr:col>
      <xdr:colOff>843934</xdr:colOff>
      <xdr:row>27</xdr:row>
      <xdr:rowOff>160869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871380" y="10727266"/>
          <a:ext cx="3153221" cy="493186"/>
          <a:chOff x="3789434" y="8569476"/>
          <a:chExt cx="3237586" cy="495907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789434" y="8577946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DIRECTOR DE RECURSOS HUMANOS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3797905" y="8569476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279409</xdr:colOff>
      <xdr:row>26</xdr:row>
      <xdr:rowOff>143932</xdr:rowOff>
    </xdr:from>
    <xdr:to>
      <xdr:col>9</xdr:col>
      <xdr:colOff>479875</xdr:colOff>
      <xdr:row>27</xdr:row>
      <xdr:rowOff>160869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7444326" y="10727265"/>
          <a:ext cx="3153216" cy="493187"/>
          <a:chOff x="7474866" y="8569475"/>
          <a:chExt cx="3237580" cy="495908"/>
        </a:xfrm>
      </xdr:grpSpPr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7474866" y="8577946"/>
            <a:ext cx="3229114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ÓRGANO INTERNO DE CONTROL DE LA IES</a:t>
            </a:r>
          </a:p>
        </xdr:txBody>
      </xdr: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V="1">
            <a:off x="7483332" y="8569475"/>
            <a:ext cx="322911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804361</xdr:colOff>
      <xdr:row>26</xdr:row>
      <xdr:rowOff>143931</xdr:rowOff>
    </xdr:from>
    <xdr:to>
      <xdr:col>12</xdr:col>
      <xdr:colOff>1004812</xdr:colOff>
      <xdr:row>27</xdr:row>
      <xdr:rowOff>160870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0922028" y="10727264"/>
          <a:ext cx="3153201" cy="493189"/>
          <a:chOff x="11036932" y="8569474"/>
          <a:chExt cx="3237566" cy="495910"/>
        </a:xfrm>
      </xdr:grpSpPr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1045383" y="8577947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RECTOR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flipV="1">
            <a:off x="11036932" y="8569474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172552</xdr:colOff>
      <xdr:row>2</xdr:row>
      <xdr:rowOff>85560</xdr:rowOff>
    </xdr:from>
    <xdr:to>
      <xdr:col>1</xdr:col>
      <xdr:colOff>508000</xdr:colOff>
      <xdr:row>4</xdr:row>
      <xdr:rowOff>147089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52" y="473487"/>
          <a:ext cx="2655315" cy="664202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C7C2939-32AB-42B6-A81F-E9A744C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EB048BF-43AE-4E00-AC8A-2AF1DF24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143940</xdr:rowOff>
    </xdr:from>
    <xdr:to>
      <xdr:col>2</xdr:col>
      <xdr:colOff>98866</xdr:colOff>
      <xdr:row>27</xdr:row>
      <xdr:rowOff>160870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BEFC6AD4-2E1D-4DDF-BAED-5A87E402BA69}"/>
            </a:ext>
          </a:extLst>
        </xdr:cNvPr>
        <xdr:cNvGrpSpPr/>
      </xdr:nvGrpSpPr>
      <xdr:grpSpPr>
        <a:xfrm>
          <a:off x="0" y="10960107"/>
          <a:ext cx="3326783" cy="493180"/>
          <a:chOff x="0" y="8569483"/>
          <a:chExt cx="3244837" cy="495901"/>
        </a:xfrm>
      </xdr:grpSpPr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DCFFA5D5-33CB-4B01-A0AF-59388FA0F3A5}"/>
              </a:ext>
            </a:extLst>
          </xdr:cNvPr>
          <xdr:cNvSpPr txBox="1"/>
        </xdr:nvSpPr>
        <xdr:spPr>
          <a:xfrm>
            <a:off x="0" y="8577947"/>
            <a:ext cx="3236371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SECRETARIO DE ADMINISTRACIÓN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Y FINANZAS</a:t>
            </a:r>
          </a:p>
        </xdr:txBody>
      </xdr:sp>
      <xdr:cxnSp macro="">
        <xdr:nvCxnSpPr>
          <xdr:cNvPr id="19" name="Conector recto 18">
            <a:extLst>
              <a:ext uri="{FF2B5EF4-FFF2-40B4-BE49-F238E27FC236}">
                <a16:creationId xmlns:a16="http://schemas.microsoft.com/office/drawing/2014/main" id="{9D4A3658-183E-4481-903A-93FF0F8B0F6B}"/>
              </a:ext>
            </a:extLst>
          </xdr:cNvPr>
          <xdr:cNvCxnSpPr/>
        </xdr:nvCxnSpPr>
        <xdr:spPr>
          <a:xfrm flipV="1">
            <a:off x="8466" y="8569483"/>
            <a:ext cx="323637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643463</xdr:colOff>
      <xdr:row>26</xdr:row>
      <xdr:rowOff>143933</xdr:rowOff>
    </xdr:from>
    <xdr:to>
      <xdr:col>5</xdr:col>
      <xdr:colOff>843934</xdr:colOff>
      <xdr:row>27</xdr:row>
      <xdr:rowOff>160869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4985E9A-E996-4CCB-9A0D-76FCA3783344}"/>
            </a:ext>
          </a:extLst>
        </xdr:cNvPr>
        <xdr:cNvGrpSpPr/>
      </xdr:nvGrpSpPr>
      <xdr:grpSpPr>
        <a:xfrm>
          <a:off x="3871380" y="10960100"/>
          <a:ext cx="3153221" cy="493186"/>
          <a:chOff x="3789434" y="8569476"/>
          <a:chExt cx="3237586" cy="495907"/>
        </a:xfrm>
      </xdr:grpSpPr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72D1F63E-549F-4C3F-8EDE-217EB816190B}"/>
              </a:ext>
            </a:extLst>
          </xdr:cNvPr>
          <xdr:cNvSpPr txBox="1"/>
        </xdr:nvSpPr>
        <xdr:spPr>
          <a:xfrm>
            <a:off x="3789434" y="8577946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DIRECTOR DE RECURSOS HUMANOS</a:t>
            </a:r>
          </a:p>
        </xdr:txBody>
      </xdr:sp>
      <xdr:cxnSp macro="">
        <xdr:nvCxnSpPr>
          <xdr:cNvPr id="22" name="Conector recto 21">
            <a:extLst>
              <a:ext uri="{FF2B5EF4-FFF2-40B4-BE49-F238E27FC236}">
                <a16:creationId xmlns:a16="http://schemas.microsoft.com/office/drawing/2014/main" id="{72DD76DC-D9BC-4C34-AC43-A2FBA49462F7}"/>
              </a:ext>
            </a:extLst>
          </xdr:cNvPr>
          <xdr:cNvCxnSpPr/>
        </xdr:nvCxnSpPr>
        <xdr:spPr>
          <a:xfrm flipV="1">
            <a:off x="3797905" y="8569476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279409</xdr:colOff>
      <xdr:row>26</xdr:row>
      <xdr:rowOff>143932</xdr:rowOff>
    </xdr:from>
    <xdr:to>
      <xdr:col>9</xdr:col>
      <xdr:colOff>479875</xdr:colOff>
      <xdr:row>27</xdr:row>
      <xdr:rowOff>160869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78071659-517E-4E00-8005-7C28DE8A592A}"/>
            </a:ext>
          </a:extLst>
        </xdr:cNvPr>
        <xdr:cNvGrpSpPr/>
      </xdr:nvGrpSpPr>
      <xdr:grpSpPr>
        <a:xfrm>
          <a:off x="7444326" y="10960099"/>
          <a:ext cx="3153216" cy="493187"/>
          <a:chOff x="7474866" y="8569475"/>
          <a:chExt cx="3237580" cy="495908"/>
        </a:xfrm>
      </xdr:grpSpPr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947F304F-D3A9-439D-8E00-29735547FF34}"/>
              </a:ext>
            </a:extLst>
          </xdr:cNvPr>
          <xdr:cNvSpPr txBox="1"/>
        </xdr:nvSpPr>
        <xdr:spPr>
          <a:xfrm>
            <a:off x="7474866" y="8577946"/>
            <a:ext cx="3229114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ÓRGANO INTERNO DE CONTROL DE LA IES</a:t>
            </a:r>
          </a:p>
        </xdr:txBody>
      </xdr:sp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3DFF707A-E4AA-4F82-9A5E-5C46FEE884B6}"/>
              </a:ext>
            </a:extLst>
          </xdr:cNvPr>
          <xdr:cNvCxnSpPr/>
        </xdr:nvCxnSpPr>
        <xdr:spPr>
          <a:xfrm flipV="1">
            <a:off x="7483332" y="8569475"/>
            <a:ext cx="322911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804361</xdr:colOff>
      <xdr:row>26</xdr:row>
      <xdr:rowOff>143931</xdr:rowOff>
    </xdr:from>
    <xdr:to>
      <xdr:col>12</xdr:col>
      <xdr:colOff>1004812</xdr:colOff>
      <xdr:row>27</xdr:row>
      <xdr:rowOff>160870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2369A5F-68ED-4079-92E4-43ABD6368709}"/>
            </a:ext>
          </a:extLst>
        </xdr:cNvPr>
        <xdr:cNvGrpSpPr/>
      </xdr:nvGrpSpPr>
      <xdr:grpSpPr>
        <a:xfrm>
          <a:off x="10922028" y="10960098"/>
          <a:ext cx="3153201" cy="493189"/>
          <a:chOff x="11036932" y="8569474"/>
          <a:chExt cx="3237566" cy="495910"/>
        </a:xfrm>
      </xdr:grpSpPr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4E0C1D77-45D3-48A5-AED8-C9B46341A14B}"/>
              </a:ext>
            </a:extLst>
          </xdr:cNvPr>
          <xdr:cNvSpPr txBox="1"/>
        </xdr:nvSpPr>
        <xdr:spPr>
          <a:xfrm>
            <a:off x="11045383" y="8577947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RECTOR</a:t>
            </a:r>
          </a:p>
        </xdr:txBody>
      </xdr: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8EB8B2FE-9FC0-40A3-A88D-FAE9D7D59A44}"/>
              </a:ext>
            </a:extLst>
          </xdr:cNvPr>
          <xdr:cNvCxnSpPr/>
        </xdr:nvCxnSpPr>
        <xdr:spPr>
          <a:xfrm flipV="1">
            <a:off x="11036932" y="8569474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172552</xdr:colOff>
      <xdr:row>2</xdr:row>
      <xdr:rowOff>127124</xdr:rowOff>
    </xdr:from>
    <xdr:to>
      <xdr:col>1</xdr:col>
      <xdr:colOff>508000</xdr:colOff>
      <xdr:row>4</xdr:row>
      <xdr:rowOff>188653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52" y="515051"/>
          <a:ext cx="2655315" cy="664202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1EA51D9-5071-44A3-BD44-F6ED57A2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C104138-27CD-413A-9C5C-D0E82961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143940</xdr:rowOff>
    </xdr:from>
    <xdr:to>
      <xdr:col>2</xdr:col>
      <xdr:colOff>98866</xdr:colOff>
      <xdr:row>27</xdr:row>
      <xdr:rowOff>160870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D3F4380-A38C-4427-9E0A-0A3875461F9A}"/>
            </a:ext>
          </a:extLst>
        </xdr:cNvPr>
        <xdr:cNvGrpSpPr/>
      </xdr:nvGrpSpPr>
      <xdr:grpSpPr>
        <a:xfrm>
          <a:off x="0" y="11192940"/>
          <a:ext cx="3326783" cy="493180"/>
          <a:chOff x="0" y="8569483"/>
          <a:chExt cx="3244837" cy="495901"/>
        </a:xfrm>
      </xdr:grpSpPr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8965B1E8-958C-4D47-B027-AD1789B44133}"/>
              </a:ext>
            </a:extLst>
          </xdr:cNvPr>
          <xdr:cNvSpPr txBox="1"/>
        </xdr:nvSpPr>
        <xdr:spPr>
          <a:xfrm>
            <a:off x="0" y="8577947"/>
            <a:ext cx="3236371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SECRETARIO DE ADMINISTRACIÓN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Y FINANZAS</a:t>
            </a:r>
          </a:p>
        </xdr:txBody>
      </xdr:sp>
      <xdr:cxnSp macro="">
        <xdr:nvCxnSpPr>
          <xdr:cNvPr id="19" name="Conector recto 18">
            <a:extLst>
              <a:ext uri="{FF2B5EF4-FFF2-40B4-BE49-F238E27FC236}">
                <a16:creationId xmlns:a16="http://schemas.microsoft.com/office/drawing/2014/main" id="{41411CC2-C1AF-4B04-9C49-070C7366892E}"/>
              </a:ext>
            </a:extLst>
          </xdr:cNvPr>
          <xdr:cNvCxnSpPr/>
        </xdr:nvCxnSpPr>
        <xdr:spPr>
          <a:xfrm flipV="1">
            <a:off x="8466" y="8569483"/>
            <a:ext cx="323637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643463</xdr:colOff>
      <xdr:row>26</xdr:row>
      <xdr:rowOff>143933</xdr:rowOff>
    </xdr:from>
    <xdr:to>
      <xdr:col>5</xdr:col>
      <xdr:colOff>843934</xdr:colOff>
      <xdr:row>27</xdr:row>
      <xdr:rowOff>160869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ECF01797-6FE5-474D-8CDB-A3DC7C078191}"/>
            </a:ext>
          </a:extLst>
        </xdr:cNvPr>
        <xdr:cNvGrpSpPr/>
      </xdr:nvGrpSpPr>
      <xdr:grpSpPr>
        <a:xfrm>
          <a:off x="3871380" y="11192933"/>
          <a:ext cx="3153221" cy="493186"/>
          <a:chOff x="3789434" y="8569476"/>
          <a:chExt cx="3237586" cy="495907"/>
        </a:xfrm>
      </xdr:grpSpPr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E80053D6-4151-4E45-A77C-C58367F57924}"/>
              </a:ext>
            </a:extLst>
          </xdr:cNvPr>
          <xdr:cNvSpPr txBox="1"/>
        </xdr:nvSpPr>
        <xdr:spPr>
          <a:xfrm>
            <a:off x="3789434" y="8577946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DIRECTOR DE RECURSOS HUMANOS</a:t>
            </a:r>
          </a:p>
        </xdr:txBody>
      </xdr:sp>
      <xdr:cxnSp macro="">
        <xdr:nvCxnSpPr>
          <xdr:cNvPr id="22" name="Conector recto 21">
            <a:extLst>
              <a:ext uri="{FF2B5EF4-FFF2-40B4-BE49-F238E27FC236}">
                <a16:creationId xmlns:a16="http://schemas.microsoft.com/office/drawing/2014/main" id="{46CAE1CA-4C8B-4D7F-942A-189992D0C8A4}"/>
              </a:ext>
            </a:extLst>
          </xdr:cNvPr>
          <xdr:cNvCxnSpPr/>
        </xdr:nvCxnSpPr>
        <xdr:spPr>
          <a:xfrm flipV="1">
            <a:off x="3797905" y="8569476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279409</xdr:colOff>
      <xdr:row>26</xdr:row>
      <xdr:rowOff>143932</xdr:rowOff>
    </xdr:from>
    <xdr:to>
      <xdr:col>9</xdr:col>
      <xdr:colOff>479875</xdr:colOff>
      <xdr:row>27</xdr:row>
      <xdr:rowOff>160869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EE83C3BD-5630-4F6E-807C-FA4416D6A4B5}"/>
            </a:ext>
          </a:extLst>
        </xdr:cNvPr>
        <xdr:cNvGrpSpPr/>
      </xdr:nvGrpSpPr>
      <xdr:grpSpPr>
        <a:xfrm>
          <a:off x="7444326" y="11192932"/>
          <a:ext cx="3153216" cy="493187"/>
          <a:chOff x="7474866" y="8569475"/>
          <a:chExt cx="3237580" cy="495908"/>
        </a:xfrm>
      </xdr:grpSpPr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6FF238EB-3154-43A8-B2E5-56DF10B9A478}"/>
              </a:ext>
            </a:extLst>
          </xdr:cNvPr>
          <xdr:cNvSpPr txBox="1"/>
        </xdr:nvSpPr>
        <xdr:spPr>
          <a:xfrm>
            <a:off x="7474866" y="8577946"/>
            <a:ext cx="3229114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ÓRGANO INTERNO DE CONTROL DE LA IES</a:t>
            </a:r>
          </a:p>
        </xdr:txBody>
      </xdr:sp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376427A8-4C09-43B4-8A87-02E22D74C865}"/>
              </a:ext>
            </a:extLst>
          </xdr:cNvPr>
          <xdr:cNvCxnSpPr/>
        </xdr:nvCxnSpPr>
        <xdr:spPr>
          <a:xfrm flipV="1">
            <a:off x="7483332" y="8569475"/>
            <a:ext cx="322911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804361</xdr:colOff>
      <xdr:row>26</xdr:row>
      <xdr:rowOff>143931</xdr:rowOff>
    </xdr:from>
    <xdr:to>
      <xdr:col>12</xdr:col>
      <xdr:colOff>1004812</xdr:colOff>
      <xdr:row>27</xdr:row>
      <xdr:rowOff>160870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806F84AA-857C-4BE8-9C4A-55BB94550DF2}"/>
            </a:ext>
          </a:extLst>
        </xdr:cNvPr>
        <xdr:cNvGrpSpPr/>
      </xdr:nvGrpSpPr>
      <xdr:grpSpPr>
        <a:xfrm>
          <a:off x="10922028" y="11192931"/>
          <a:ext cx="3153201" cy="493189"/>
          <a:chOff x="11036932" y="8569474"/>
          <a:chExt cx="3237566" cy="495910"/>
        </a:xfrm>
      </xdr:grpSpPr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F4DAA100-35B4-4ED6-A027-01565138B1B7}"/>
              </a:ext>
            </a:extLst>
          </xdr:cNvPr>
          <xdr:cNvSpPr txBox="1"/>
        </xdr:nvSpPr>
        <xdr:spPr>
          <a:xfrm>
            <a:off x="11045383" y="8577947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RECTOR</a:t>
            </a:r>
          </a:p>
        </xdr:txBody>
      </xdr: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8C35339D-D662-401B-8910-3B25258D9391}"/>
              </a:ext>
            </a:extLst>
          </xdr:cNvPr>
          <xdr:cNvCxnSpPr/>
        </xdr:nvCxnSpPr>
        <xdr:spPr>
          <a:xfrm flipV="1">
            <a:off x="11036932" y="8569474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172552</xdr:colOff>
      <xdr:row>2</xdr:row>
      <xdr:rowOff>127124</xdr:rowOff>
    </xdr:from>
    <xdr:to>
      <xdr:col>1</xdr:col>
      <xdr:colOff>508000</xdr:colOff>
      <xdr:row>5</xdr:row>
      <xdr:rowOff>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52" y="515051"/>
          <a:ext cx="2655315" cy="664202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50ABD46-A0A9-4FCF-8AB1-D21A21BFA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BBF5101-268F-4D12-AA78-87B26C16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143940</xdr:rowOff>
    </xdr:from>
    <xdr:to>
      <xdr:col>2</xdr:col>
      <xdr:colOff>98866</xdr:colOff>
      <xdr:row>27</xdr:row>
      <xdr:rowOff>160870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EED101BA-97B3-49CF-9F05-B796292D03E5}"/>
            </a:ext>
          </a:extLst>
        </xdr:cNvPr>
        <xdr:cNvGrpSpPr/>
      </xdr:nvGrpSpPr>
      <xdr:grpSpPr>
        <a:xfrm>
          <a:off x="0" y="10949523"/>
          <a:ext cx="3326783" cy="493180"/>
          <a:chOff x="0" y="8569483"/>
          <a:chExt cx="3244837" cy="495901"/>
        </a:xfrm>
      </xdr:grpSpPr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A0464C5F-7833-422B-A423-D61D3A13CD95}"/>
              </a:ext>
            </a:extLst>
          </xdr:cNvPr>
          <xdr:cNvSpPr txBox="1"/>
        </xdr:nvSpPr>
        <xdr:spPr>
          <a:xfrm>
            <a:off x="0" y="8577947"/>
            <a:ext cx="3236371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SECRETARIO DE ADMINISTRACIÓN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Y FINANZAS</a:t>
            </a:r>
          </a:p>
        </xdr:txBody>
      </xdr:sp>
      <xdr:cxnSp macro="">
        <xdr:nvCxnSpPr>
          <xdr:cNvPr id="19" name="Conector recto 18">
            <a:extLst>
              <a:ext uri="{FF2B5EF4-FFF2-40B4-BE49-F238E27FC236}">
                <a16:creationId xmlns:a16="http://schemas.microsoft.com/office/drawing/2014/main" id="{E38AD5C8-7E70-45F0-BB10-8A2BAD546866}"/>
              </a:ext>
            </a:extLst>
          </xdr:cNvPr>
          <xdr:cNvCxnSpPr/>
        </xdr:nvCxnSpPr>
        <xdr:spPr>
          <a:xfrm flipV="1">
            <a:off x="8466" y="8569483"/>
            <a:ext cx="323637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643463</xdr:colOff>
      <xdr:row>26</xdr:row>
      <xdr:rowOff>143933</xdr:rowOff>
    </xdr:from>
    <xdr:to>
      <xdr:col>5</xdr:col>
      <xdr:colOff>843934</xdr:colOff>
      <xdr:row>27</xdr:row>
      <xdr:rowOff>160869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EA27FBB-AC6C-4950-A8AB-9E0FAE98C8B3}"/>
            </a:ext>
          </a:extLst>
        </xdr:cNvPr>
        <xdr:cNvGrpSpPr/>
      </xdr:nvGrpSpPr>
      <xdr:grpSpPr>
        <a:xfrm>
          <a:off x="3871380" y="10949516"/>
          <a:ext cx="3153221" cy="493186"/>
          <a:chOff x="3789434" y="8569476"/>
          <a:chExt cx="3237586" cy="495907"/>
        </a:xfrm>
      </xdr:grpSpPr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5CF8E351-280E-4FCF-9FD0-2723B537D52C}"/>
              </a:ext>
            </a:extLst>
          </xdr:cNvPr>
          <xdr:cNvSpPr txBox="1"/>
        </xdr:nvSpPr>
        <xdr:spPr>
          <a:xfrm>
            <a:off x="3789434" y="8577946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DIRECTOR DE RECURSOS HUMANOS</a:t>
            </a:r>
          </a:p>
        </xdr:txBody>
      </xdr:sp>
      <xdr:cxnSp macro="">
        <xdr:nvCxnSpPr>
          <xdr:cNvPr id="22" name="Conector recto 21">
            <a:extLst>
              <a:ext uri="{FF2B5EF4-FFF2-40B4-BE49-F238E27FC236}">
                <a16:creationId xmlns:a16="http://schemas.microsoft.com/office/drawing/2014/main" id="{3A9769D4-A760-45F1-B9CC-B9A7FF5A88D1}"/>
              </a:ext>
            </a:extLst>
          </xdr:cNvPr>
          <xdr:cNvCxnSpPr/>
        </xdr:nvCxnSpPr>
        <xdr:spPr>
          <a:xfrm flipV="1">
            <a:off x="3797905" y="8569476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279409</xdr:colOff>
      <xdr:row>26</xdr:row>
      <xdr:rowOff>143932</xdr:rowOff>
    </xdr:from>
    <xdr:to>
      <xdr:col>9</xdr:col>
      <xdr:colOff>479875</xdr:colOff>
      <xdr:row>27</xdr:row>
      <xdr:rowOff>160869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A8560EAE-F346-4066-83A4-C628E67BBAA4}"/>
            </a:ext>
          </a:extLst>
        </xdr:cNvPr>
        <xdr:cNvGrpSpPr/>
      </xdr:nvGrpSpPr>
      <xdr:grpSpPr>
        <a:xfrm>
          <a:off x="7444326" y="10949515"/>
          <a:ext cx="3153216" cy="493187"/>
          <a:chOff x="7474866" y="8569475"/>
          <a:chExt cx="3237580" cy="495908"/>
        </a:xfrm>
      </xdr:grpSpPr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448C2A9D-769A-4F57-B6BC-8AB5D4F63758}"/>
              </a:ext>
            </a:extLst>
          </xdr:cNvPr>
          <xdr:cNvSpPr txBox="1"/>
        </xdr:nvSpPr>
        <xdr:spPr>
          <a:xfrm>
            <a:off x="7474866" y="8577946"/>
            <a:ext cx="3229114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ÓRGANO INTERNO DE CONTROL DE LA IES</a:t>
            </a:r>
          </a:p>
        </xdr:txBody>
      </xdr:sp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4D91D89A-44D7-42C2-941C-D4A5DA714F63}"/>
              </a:ext>
            </a:extLst>
          </xdr:cNvPr>
          <xdr:cNvCxnSpPr/>
        </xdr:nvCxnSpPr>
        <xdr:spPr>
          <a:xfrm flipV="1">
            <a:off x="7483332" y="8569475"/>
            <a:ext cx="322911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804361</xdr:colOff>
      <xdr:row>26</xdr:row>
      <xdr:rowOff>143931</xdr:rowOff>
    </xdr:from>
    <xdr:to>
      <xdr:col>12</xdr:col>
      <xdr:colOff>1004812</xdr:colOff>
      <xdr:row>27</xdr:row>
      <xdr:rowOff>160870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027AC8C-E6CE-44B8-A359-A7AD356A35F9}"/>
            </a:ext>
          </a:extLst>
        </xdr:cNvPr>
        <xdr:cNvGrpSpPr/>
      </xdr:nvGrpSpPr>
      <xdr:grpSpPr>
        <a:xfrm>
          <a:off x="10922028" y="10949514"/>
          <a:ext cx="3153201" cy="493189"/>
          <a:chOff x="11036932" y="8569474"/>
          <a:chExt cx="3237566" cy="495910"/>
        </a:xfrm>
      </xdr:grpSpPr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53ACCB28-9C17-4507-9F0E-75260FC30C12}"/>
              </a:ext>
            </a:extLst>
          </xdr:cNvPr>
          <xdr:cNvSpPr txBox="1"/>
        </xdr:nvSpPr>
        <xdr:spPr>
          <a:xfrm>
            <a:off x="11045383" y="8577947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RECTOR</a:t>
            </a:r>
          </a:p>
        </xdr:txBody>
      </xdr: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657BAA5E-7BCE-4E6E-8506-73B3FFC5F12F}"/>
              </a:ext>
            </a:extLst>
          </xdr:cNvPr>
          <xdr:cNvCxnSpPr/>
        </xdr:nvCxnSpPr>
        <xdr:spPr>
          <a:xfrm flipV="1">
            <a:off x="11036932" y="8569474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82497</xdr:colOff>
      <xdr:row>2</xdr:row>
      <xdr:rowOff>189471</xdr:rowOff>
    </xdr:from>
    <xdr:to>
      <xdr:col>1</xdr:col>
      <xdr:colOff>417945</xdr:colOff>
      <xdr:row>5</xdr:row>
      <xdr:rowOff>57036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7" y="578938"/>
          <a:ext cx="2655315" cy="6718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143940</xdr:rowOff>
    </xdr:from>
    <xdr:to>
      <xdr:col>2</xdr:col>
      <xdr:colOff>98866</xdr:colOff>
      <xdr:row>27</xdr:row>
      <xdr:rowOff>160870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0" y="11597753"/>
          <a:ext cx="3325460" cy="493180"/>
          <a:chOff x="0" y="8569483"/>
          <a:chExt cx="3244837" cy="495901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0" y="8577947"/>
            <a:ext cx="3236371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SECRETARIO DE ADMINISTRACIÓN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Y FINANZAS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 flipV="1">
            <a:off x="8466" y="8569483"/>
            <a:ext cx="323637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643463</xdr:colOff>
      <xdr:row>26</xdr:row>
      <xdr:rowOff>143933</xdr:rowOff>
    </xdr:from>
    <xdr:to>
      <xdr:col>6</xdr:col>
      <xdr:colOff>843934</xdr:colOff>
      <xdr:row>27</xdr:row>
      <xdr:rowOff>160869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3870057" y="11597746"/>
          <a:ext cx="4105721" cy="493186"/>
          <a:chOff x="3789434" y="8569476"/>
          <a:chExt cx="3237586" cy="495907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3789434" y="8577946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DIRECTOR DE RECURSOS HUMANOS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 flipV="1">
            <a:off x="3797905" y="8569476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279409</xdr:colOff>
      <xdr:row>26</xdr:row>
      <xdr:rowOff>143932</xdr:rowOff>
    </xdr:from>
    <xdr:to>
      <xdr:col>10</xdr:col>
      <xdr:colOff>479875</xdr:colOff>
      <xdr:row>27</xdr:row>
      <xdr:rowOff>160869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8470909" y="11597745"/>
          <a:ext cx="3129404" cy="493187"/>
          <a:chOff x="7474866" y="8569475"/>
          <a:chExt cx="3237580" cy="495908"/>
        </a:xfrm>
      </xdr:grpSpPr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7474866" y="8577946"/>
            <a:ext cx="3229114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ÓRGANO INTERNO DE CONTROL DE LA IES</a:t>
            </a:r>
          </a:p>
        </xdr:txBody>
      </xdr: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 flipV="1">
            <a:off x="7483332" y="8569475"/>
            <a:ext cx="322911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804361</xdr:colOff>
      <xdr:row>26</xdr:row>
      <xdr:rowOff>143931</xdr:rowOff>
    </xdr:from>
    <xdr:to>
      <xdr:col>12</xdr:col>
      <xdr:colOff>1004812</xdr:colOff>
      <xdr:row>27</xdr:row>
      <xdr:rowOff>160870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11924799" y="11597744"/>
          <a:ext cx="2164982" cy="493189"/>
          <a:chOff x="11036932" y="8569474"/>
          <a:chExt cx="3237566" cy="495910"/>
        </a:xfrm>
      </xdr:grpSpPr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11045383" y="8577947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RECTOR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 flipV="1">
            <a:off x="11036932" y="8569474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B033E2-7869-457F-AD07-93A23F614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143940</xdr:rowOff>
    </xdr:from>
    <xdr:to>
      <xdr:col>2</xdr:col>
      <xdr:colOff>98866</xdr:colOff>
      <xdr:row>27</xdr:row>
      <xdr:rowOff>160870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D81F3DB-1450-40EC-998A-8FAD9FB639D1}"/>
            </a:ext>
          </a:extLst>
        </xdr:cNvPr>
        <xdr:cNvGrpSpPr/>
      </xdr:nvGrpSpPr>
      <xdr:grpSpPr>
        <a:xfrm>
          <a:off x="0" y="10896607"/>
          <a:ext cx="3326783" cy="493180"/>
          <a:chOff x="0" y="8569483"/>
          <a:chExt cx="3244837" cy="495901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B109C77-D575-43C8-ACEC-3715CDF24B44}"/>
              </a:ext>
            </a:extLst>
          </xdr:cNvPr>
          <xdr:cNvSpPr txBox="1"/>
        </xdr:nvSpPr>
        <xdr:spPr>
          <a:xfrm>
            <a:off x="0" y="8577947"/>
            <a:ext cx="3236371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SECRETARIO DE ADMINISTRACIÓN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Y FINANZAS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07911F4-7429-4F70-8FA1-DEF876C12F75}"/>
              </a:ext>
            </a:extLst>
          </xdr:cNvPr>
          <xdr:cNvCxnSpPr/>
        </xdr:nvCxnSpPr>
        <xdr:spPr>
          <a:xfrm flipV="1">
            <a:off x="8466" y="8569483"/>
            <a:ext cx="323637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643463</xdr:colOff>
      <xdr:row>26</xdr:row>
      <xdr:rowOff>143933</xdr:rowOff>
    </xdr:from>
    <xdr:to>
      <xdr:col>5</xdr:col>
      <xdr:colOff>843934</xdr:colOff>
      <xdr:row>27</xdr:row>
      <xdr:rowOff>160869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ED87C4E-F099-4F8A-89BA-934DBB9A6A19}"/>
            </a:ext>
          </a:extLst>
        </xdr:cNvPr>
        <xdr:cNvGrpSpPr/>
      </xdr:nvGrpSpPr>
      <xdr:grpSpPr>
        <a:xfrm>
          <a:off x="3871380" y="10896600"/>
          <a:ext cx="3153221" cy="493186"/>
          <a:chOff x="3789434" y="8569476"/>
          <a:chExt cx="3237586" cy="495907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B47CA7E2-4F6C-4243-B06C-B88C9550B779}"/>
              </a:ext>
            </a:extLst>
          </xdr:cNvPr>
          <xdr:cNvSpPr txBox="1"/>
        </xdr:nvSpPr>
        <xdr:spPr>
          <a:xfrm>
            <a:off x="3789434" y="8577946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DIRECTOR DE RECURSOS HUMANOS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5FF3851F-4C78-4887-9446-B640FF4E7368}"/>
              </a:ext>
            </a:extLst>
          </xdr:cNvPr>
          <xdr:cNvCxnSpPr/>
        </xdr:nvCxnSpPr>
        <xdr:spPr>
          <a:xfrm flipV="1">
            <a:off x="3797905" y="8569476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279409</xdr:colOff>
      <xdr:row>26</xdr:row>
      <xdr:rowOff>143932</xdr:rowOff>
    </xdr:from>
    <xdr:to>
      <xdr:col>9</xdr:col>
      <xdr:colOff>479875</xdr:colOff>
      <xdr:row>27</xdr:row>
      <xdr:rowOff>160869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C23CF2AC-1867-4D32-A833-5FCADB8D2D92}"/>
            </a:ext>
          </a:extLst>
        </xdr:cNvPr>
        <xdr:cNvGrpSpPr/>
      </xdr:nvGrpSpPr>
      <xdr:grpSpPr>
        <a:xfrm>
          <a:off x="7444326" y="10896599"/>
          <a:ext cx="3153216" cy="493187"/>
          <a:chOff x="7474866" y="8569475"/>
          <a:chExt cx="3237580" cy="495908"/>
        </a:xfrm>
      </xdr:grpSpPr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86E593F9-B007-44BA-882C-571AAB07A44A}"/>
              </a:ext>
            </a:extLst>
          </xdr:cNvPr>
          <xdr:cNvSpPr txBox="1"/>
        </xdr:nvSpPr>
        <xdr:spPr>
          <a:xfrm>
            <a:off x="7474866" y="8577946"/>
            <a:ext cx="3229114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ÓRGANO INTERNO DE CONTROL DE LA IES</a:t>
            </a:r>
          </a:p>
        </xdr:txBody>
      </xdr: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F9A3A578-C020-4432-837F-1AE184BD6CA3}"/>
              </a:ext>
            </a:extLst>
          </xdr:cNvPr>
          <xdr:cNvCxnSpPr/>
        </xdr:nvCxnSpPr>
        <xdr:spPr>
          <a:xfrm flipV="1">
            <a:off x="7483332" y="8569475"/>
            <a:ext cx="322911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804361</xdr:colOff>
      <xdr:row>26</xdr:row>
      <xdr:rowOff>143931</xdr:rowOff>
    </xdr:from>
    <xdr:to>
      <xdr:col>12</xdr:col>
      <xdr:colOff>1004812</xdr:colOff>
      <xdr:row>27</xdr:row>
      <xdr:rowOff>160870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81EECEE-B872-499E-8CDF-942460BACE25}"/>
            </a:ext>
          </a:extLst>
        </xdr:cNvPr>
        <xdr:cNvGrpSpPr/>
      </xdr:nvGrpSpPr>
      <xdr:grpSpPr>
        <a:xfrm>
          <a:off x="10922028" y="10896598"/>
          <a:ext cx="3153201" cy="493189"/>
          <a:chOff x="11036932" y="8569474"/>
          <a:chExt cx="3237566" cy="495910"/>
        </a:xfrm>
      </xdr:grpSpPr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B71E6EA9-F4DF-46C2-94F7-6204E63CDF51}"/>
              </a:ext>
            </a:extLst>
          </xdr:cNvPr>
          <xdr:cNvSpPr txBox="1"/>
        </xdr:nvSpPr>
        <xdr:spPr>
          <a:xfrm>
            <a:off x="11045383" y="8577947"/>
            <a:ext cx="3229115" cy="4874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  <a:latin typeface="Montserrat" panose="00000500000000000000" pitchFamily="2" charset="0"/>
              </a:rPr>
              <a:t>RECTOR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A7147351-78C2-4376-8479-9B1AE6E6EF3F}"/>
              </a:ext>
            </a:extLst>
          </xdr:cNvPr>
          <xdr:cNvCxnSpPr/>
        </xdr:nvCxnSpPr>
        <xdr:spPr>
          <a:xfrm flipV="1">
            <a:off x="11036932" y="8569474"/>
            <a:ext cx="322911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303779</xdr:colOff>
      <xdr:row>7</xdr:row>
      <xdr:rowOff>199162</xdr:rowOff>
    </xdr:from>
    <xdr:to>
      <xdr:col>3</xdr:col>
      <xdr:colOff>727364</xdr:colOff>
      <xdr:row>7</xdr:row>
      <xdr:rowOff>606135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B9E974B1-3B7C-41C2-9489-9103AE5158B1}"/>
            </a:ext>
          </a:extLst>
        </xdr:cNvPr>
        <xdr:cNvSpPr/>
      </xdr:nvSpPr>
      <xdr:spPr>
        <a:xfrm>
          <a:off x="4449059" y="2058442"/>
          <a:ext cx="423585" cy="406973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12</xdr:col>
      <xdr:colOff>434005</xdr:colOff>
      <xdr:row>0</xdr:row>
      <xdr:rowOff>103913</xdr:rowOff>
    </xdr:from>
    <xdr:to>
      <xdr:col>12</xdr:col>
      <xdr:colOff>767794</xdr:colOff>
      <xdr:row>2</xdr:row>
      <xdr:rowOff>9905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8065A6F3-A7D8-405B-9294-EBFC117B1FF3}"/>
            </a:ext>
          </a:extLst>
        </xdr:cNvPr>
        <xdr:cNvSpPr/>
      </xdr:nvSpPr>
      <xdr:spPr>
        <a:xfrm>
          <a:off x="13631845" y="103913"/>
          <a:ext cx="333789" cy="28699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12</xdr:col>
      <xdr:colOff>453468</xdr:colOff>
      <xdr:row>2</xdr:row>
      <xdr:rowOff>51280</xdr:rowOff>
    </xdr:from>
    <xdr:to>
      <xdr:col>12</xdr:col>
      <xdr:colOff>786843</xdr:colOff>
      <xdr:row>2</xdr:row>
      <xdr:rowOff>309697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F1966F7C-0CFC-4330-A3DC-67D46D201AB9}"/>
            </a:ext>
          </a:extLst>
        </xdr:cNvPr>
        <xdr:cNvSpPr/>
      </xdr:nvSpPr>
      <xdr:spPr>
        <a:xfrm>
          <a:off x="13651308" y="432280"/>
          <a:ext cx="333375" cy="2584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12</xdr:col>
      <xdr:colOff>449139</xdr:colOff>
      <xdr:row>2</xdr:row>
      <xdr:rowOff>385710</xdr:rowOff>
    </xdr:from>
    <xdr:to>
      <xdr:col>12</xdr:col>
      <xdr:colOff>782514</xdr:colOff>
      <xdr:row>4</xdr:row>
      <xdr:rowOff>46651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AD5FE000-8A50-4512-8D25-EF06123807A2}"/>
            </a:ext>
          </a:extLst>
        </xdr:cNvPr>
        <xdr:cNvSpPr/>
      </xdr:nvSpPr>
      <xdr:spPr>
        <a:xfrm>
          <a:off x="13646979" y="766710"/>
          <a:ext cx="333375" cy="26292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10</xdr:col>
      <xdr:colOff>237551</xdr:colOff>
      <xdr:row>7</xdr:row>
      <xdr:rowOff>382720</xdr:rowOff>
    </xdr:from>
    <xdr:to>
      <xdr:col>10</xdr:col>
      <xdr:colOff>608450</xdr:colOff>
      <xdr:row>7</xdr:row>
      <xdr:rowOff>779318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B185FDB0-8576-4EEA-825B-623BE260A221}"/>
            </a:ext>
          </a:extLst>
        </xdr:cNvPr>
        <xdr:cNvSpPr/>
      </xdr:nvSpPr>
      <xdr:spPr>
        <a:xfrm>
          <a:off x="11438951" y="2414720"/>
          <a:ext cx="370899" cy="396598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10</xdr:col>
      <xdr:colOff>211647</xdr:colOff>
      <xdr:row>8</xdr:row>
      <xdr:rowOff>304800</xdr:rowOff>
    </xdr:from>
    <xdr:to>
      <xdr:col>10</xdr:col>
      <xdr:colOff>601133</xdr:colOff>
      <xdr:row>8</xdr:row>
      <xdr:rowOff>666749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8FD22E59-71D6-48F5-9DB1-22832B2D51F1}"/>
            </a:ext>
          </a:extLst>
        </xdr:cNvPr>
        <xdr:cNvSpPr/>
      </xdr:nvSpPr>
      <xdr:spPr>
        <a:xfrm>
          <a:off x="11413047" y="3412067"/>
          <a:ext cx="389486" cy="361949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100" b="1">
              <a:solidFill>
                <a:schemeClr val="bg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11</xdr:col>
      <xdr:colOff>230649</xdr:colOff>
      <xdr:row>7</xdr:row>
      <xdr:rowOff>372533</xdr:rowOff>
    </xdr:from>
    <xdr:to>
      <xdr:col>11</xdr:col>
      <xdr:colOff>615569</xdr:colOff>
      <xdr:row>7</xdr:row>
      <xdr:rowOff>762000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8E4BDDB6-2896-4452-B80B-A981C30884A5}"/>
            </a:ext>
          </a:extLst>
        </xdr:cNvPr>
        <xdr:cNvSpPr/>
      </xdr:nvSpPr>
      <xdr:spPr>
        <a:xfrm>
          <a:off x="12439582" y="2404533"/>
          <a:ext cx="384920" cy="389467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100" b="1">
              <a:solidFill>
                <a:schemeClr val="bg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2</xdr:col>
      <xdr:colOff>220135</xdr:colOff>
      <xdr:row>14</xdr:row>
      <xdr:rowOff>101599</xdr:rowOff>
    </xdr:from>
    <xdr:to>
      <xdr:col>2</xdr:col>
      <xdr:colOff>736601</xdr:colOff>
      <xdr:row>14</xdr:row>
      <xdr:rowOff>423332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AA48BD4B-7B2D-47BD-A133-C79CD8954D64}"/>
            </a:ext>
          </a:extLst>
        </xdr:cNvPr>
        <xdr:cNvSpPr/>
      </xdr:nvSpPr>
      <xdr:spPr>
        <a:xfrm>
          <a:off x="3361268" y="5164666"/>
          <a:ext cx="516466" cy="3217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2</xdr:col>
      <xdr:colOff>262468</xdr:colOff>
      <xdr:row>17</xdr:row>
      <xdr:rowOff>50800</xdr:rowOff>
    </xdr:from>
    <xdr:to>
      <xdr:col>2</xdr:col>
      <xdr:colOff>753532</xdr:colOff>
      <xdr:row>17</xdr:row>
      <xdr:rowOff>423334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29C484A-F991-49E0-B521-F071D11DA3AF}"/>
            </a:ext>
          </a:extLst>
        </xdr:cNvPr>
        <xdr:cNvSpPr/>
      </xdr:nvSpPr>
      <xdr:spPr>
        <a:xfrm>
          <a:off x="3403601" y="6163733"/>
          <a:ext cx="491064" cy="37253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9</xdr:col>
      <xdr:colOff>293727</xdr:colOff>
      <xdr:row>14</xdr:row>
      <xdr:rowOff>51089</xdr:rowOff>
    </xdr:from>
    <xdr:to>
      <xdr:col>9</xdr:col>
      <xdr:colOff>789028</xdr:colOff>
      <xdr:row>14</xdr:row>
      <xdr:rowOff>464809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9E8ADA4F-0004-47C2-A623-CC6EFBE2FC46}"/>
            </a:ext>
          </a:extLst>
        </xdr:cNvPr>
        <xdr:cNvSpPr/>
      </xdr:nvSpPr>
      <xdr:spPr>
        <a:xfrm>
          <a:off x="10474047" y="4943129"/>
          <a:ext cx="495301" cy="413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18</a:t>
          </a:r>
        </a:p>
      </xdr:txBody>
    </xdr:sp>
    <xdr:clientData/>
  </xdr:twoCellAnchor>
  <xdr:twoCellAnchor>
    <xdr:from>
      <xdr:col>9</xdr:col>
      <xdr:colOff>321436</xdr:colOff>
      <xdr:row>17</xdr:row>
      <xdr:rowOff>61857</xdr:rowOff>
    </xdr:from>
    <xdr:to>
      <xdr:col>9</xdr:col>
      <xdr:colOff>816737</xdr:colOff>
      <xdr:row>17</xdr:row>
      <xdr:rowOff>475577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EE00BBDF-3EA2-4E25-99D0-C03218E184DB}"/>
            </a:ext>
          </a:extLst>
        </xdr:cNvPr>
        <xdr:cNvSpPr/>
      </xdr:nvSpPr>
      <xdr:spPr>
        <a:xfrm>
          <a:off x="10501756" y="6005457"/>
          <a:ext cx="495301" cy="413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19</a:t>
          </a:r>
        </a:p>
      </xdr:txBody>
    </xdr:sp>
    <xdr:clientData/>
  </xdr:twoCellAnchor>
  <xdr:twoCellAnchor>
    <xdr:from>
      <xdr:col>11</xdr:col>
      <xdr:colOff>216472</xdr:colOff>
      <xdr:row>14</xdr:row>
      <xdr:rowOff>127478</xdr:rowOff>
    </xdr:from>
    <xdr:to>
      <xdr:col>11</xdr:col>
      <xdr:colOff>711773</xdr:colOff>
      <xdr:row>15</xdr:row>
      <xdr:rowOff>12993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C1D7339A-74B3-42D4-B451-CFCE8F5E2240}"/>
            </a:ext>
          </a:extLst>
        </xdr:cNvPr>
        <xdr:cNvSpPr/>
      </xdr:nvSpPr>
      <xdr:spPr>
        <a:xfrm>
          <a:off x="12408472" y="5019518"/>
          <a:ext cx="495301" cy="4112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20</a:t>
          </a:r>
        </a:p>
      </xdr:txBody>
    </xdr:sp>
    <xdr:clientData/>
  </xdr:twoCellAnchor>
  <xdr:twoCellAnchor>
    <xdr:from>
      <xdr:col>5</xdr:col>
      <xdr:colOff>317633</xdr:colOff>
      <xdr:row>15</xdr:row>
      <xdr:rowOff>0</xdr:rowOff>
    </xdr:from>
    <xdr:to>
      <xdr:col>5</xdr:col>
      <xdr:colOff>812934</xdr:colOff>
      <xdr:row>15</xdr:row>
      <xdr:rowOff>413720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F9F6A5E9-80C9-4EAB-8170-FED745DDF357}"/>
            </a:ext>
          </a:extLst>
        </xdr:cNvPr>
        <xdr:cNvSpPr/>
      </xdr:nvSpPr>
      <xdr:spPr>
        <a:xfrm>
          <a:off x="6474593" y="5417820"/>
          <a:ext cx="495301" cy="413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14</a:t>
          </a:r>
        </a:p>
      </xdr:txBody>
    </xdr:sp>
    <xdr:clientData/>
  </xdr:twoCellAnchor>
  <xdr:twoCellAnchor>
    <xdr:from>
      <xdr:col>6</xdr:col>
      <xdr:colOff>278667</xdr:colOff>
      <xdr:row>15</xdr:row>
      <xdr:rowOff>8650</xdr:rowOff>
    </xdr:from>
    <xdr:to>
      <xdr:col>6</xdr:col>
      <xdr:colOff>773968</xdr:colOff>
      <xdr:row>15</xdr:row>
      <xdr:rowOff>422370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D99FA56D-B250-412F-B0D7-0B91E17B5B69}"/>
            </a:ext>
          </a:extLst>
        </xdr:cNvPr>
        <xdr:cNvSpPr/>
      </xdr:nvSpPr>
      <xdr:spPr>
        <a:xfrm>
          <a:off x="7449934" y="5596650"/>
          <a:ext cx="495301" cy="413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15</a:t>
          </a:r>
        </a:p>
      </xdr:txBody>
    </xdr:sp>
    <xdr:clientData/>
  </xdr:twoCellAnchor>
  <xdr:twoCellAnchor>
    <xdr:from>
      <xdr:col>7</xdr:col>
      <xdr:colOff>223400</xdr:colOff>
      <xdr:row>15</xdr:row>
      <xdr:rowOff>10100</xdr:rowOff>
    </xdr:from>
    <xdr:to>
      <xdr:col>7</xdr:col>
      <xdr:colOff>762000</xdr:colOff>
      <xdr:row>15</xdr:row>
      <xdr:rowOff>431799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510CB84C-E1E1-476C-AD2A-C09BE5619B1E}"/>
            </a:ext>
          </a:extLst>
        </xdr:cNvPr>
        <xdr:cNvSpPr/>
      </xdr:nvSpPr>
      <xdr:spPr>
        <a:xfrm>
          <a:off x="8402200" y="5598100"/>
          <a:ext cx="538600" cy="4216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16</a:t>
          </a:r>
        </a:p>
      </xdr:txBody>
    </xdr:sp>
    <xdr:clientData/>
  </xdr:twoCellAnchor>
  <xdr:twoCellAnchor>
    <xdr:from>
      <xdr:col>8</xdr:col>
      <xdr:colOff>236388</xdr:colOff>
      <xdr:row>15</xdr:row>
      <xdr:rowOff>27026</xdr:rowOff>
    </xdr:from>
    <xdr:to>
      <xdr:col>8</xdr:col>
      <xdr:colOff>795867</xdr:colOff>
      <xdr:row>15</xdr:row>
      <xdr:rowOff>482600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BA8A45B9-EB78-4CEC-AA57-40905DD99075}"/>
            </a:ext>
          </a:extLst>
        </xdr:cNvPr>
        <xdr:cNvSpPr/>
      </xdr:nvSpPr>
      <xdr:spPr>
        <a:xfrm>
          <a:off x="9422721" y="5615026"/>
          <a:ext cx="559479" cy="4555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4</xdr:col>
      <xdr:colOff>225135</xdr:colOff>
      <xdr:row>14</xdr:row>
      <xdr:rowOff>43295</xdr:rowOff>
    </xdr:from>
    <xdr:to>
      <xdr:col>4</xdr:col>
      <xdr:colOff>692726</xdr:colOff>
      <xdr:row>14</xdr:row>
      <xdr:rowOff>467591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0B1215DA-BDB7-4DAD-A145-128CE4A3D494}"/>
            </a:ext>
          </a:extLst>
        </xdr:cNvPr>
        <xdr:cNvSpPr/>
      </xdr:nvSpPr>
      <xdr:spPr>
        <a:xfrm>
          <a:off x="5376255" y="4935335"/>
          <a:ext cx="467591" cy="42429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4</xdr:col>
      <xdr:colOff>233795</xdr:colOff>
      <xdr:row>17</xdr:row>
      <xdr:rowOff>25977</xdr:rowOff>
    </xdr:from>
    <xdr:to>
      <xdr:col>4</xdr:col>
      <xdr:colOff>701386</xdr:colOff>
      <xdr:row>17</xdr:row>
      <xdr:rowOff>450273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9A1E8E7-E791-43DF-875D-EE54F992A532}"/>
            </a:ext>
          </a:extLst>
        </xdr:cNvPr>
        <xdr:cNvSpPr/>
      </xdr:nvSpPr>
      <xdr:spPr>
        <a:xfrm>
          <a:off x="5384915" y="5969577"/>
          <a:ext cx="467591" cy="42429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13</a:t>
          </a:r>
        </a:p>
      </xdr:txBody>
    </xdr:sp>
    <xdr:clientData/>
  </xdr:twoCellAnchor>
  <xdr:twoCellAnchor>
    <xdr:from>
      <xdr:col>11</xdr:col>
      <xdr:colOff>259772</xdr:colOff>
      <xdr:row>17</xdr:row>
      <xdr:rowOff>103909</xdr:rowOff>
    </xdr:from>
    <xdr:to>
      <xdr:col>11</xdr:col>
      <xdr:colOff>755073</xdr:colOff>
      <xdr:row>17</xdr:row>
      <xdr:rowOff>517629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AEB10318-A4E5-485E-8442-227D80FCDE45}"/>
            </a:ext>
          </a:extLst>
        </xdr:cNvPr>
        <xdr:cNvSpPr/>
      </xdr:nvSpPr>
      <xdr:spPr>
        <a:xfrm>
          <a:off x="12451772" y="6047509"/>
          <a:ext cx="495301" cy="413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21</a:t>
          </a:r>
        </a:p>
      </xdr:txBody>
    </xdr:sp>
    <xdr:clientData/>
  </xdr:twoCellAnchor>
  <xdr:twoCellAnchor>
    <xdr:from>
      <xdr:col>1</xdr:col>
      <xdr:colOff>562840</xdr:colOff>
      <xdr:row>24</xdr:row>
      <xdr:rowOff>147205</xdr:rowOff>
    </xdr:from>
    <xdr:to>
      <xdr:col>2</xdr:col>
      <xdr:colOff>79664</xdr:colOff>
      <xdr:row>24</xdr:row>
      <xdr:rowOff>560925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D85BD5C7-3EE1-40D1-B7D9-E548BC893C90}"/>
            </a:ext>
          </a:extLst>
        </xdr:cNvPr>
        <xdr:cNvSpPr/>
      </xdr:nvSpPr>
      <xdr:spPr>
        <a:xfrm>
          <a:off x="2696440" y="8567305"/>
          <a:ext cx="522664" cy="413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22</a:t>
          </a:r>
        </a:p>
      </xdr:txBody>
    </xdr:sp>
    <xdr:clientData/>
  </xdr:twoCellAnchor>
  <xdr:twoCellAnchor>
    <xdr:from>
      <xdr:col>11</xdr:col>
      <xdr:colOff>220134</xdr:colOff>
      <xdr:row>8</xdr:row>
      <xdr:rowOff>304802</xdr:rowOff>
    </xdr:from>
    <xdr:to>
      <xdr:col>11</xdr:col>
      <xdr:colOff>677334</xdr:colOff>
      <xdr:row>8</xdr:row>
      <xdr:rowOff>660400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CE61AF37-CFF1-4E51-8AB1-B3F950E8C072}"/>
            </a:ext>
          </a:extLst>
        </xdr:cNvPr>
        <xdr:cNvSpPr/>
      </xdr:nvSpPr>
      <xdr:spPr>
        <a:xfrm>
          <a:off x="12429067" y="3412069"/>
          <a:ext cx="457200" cy="355598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100" b="1">
              <a:solidFill>
                <a:schemeClr val="bg1"/>
              </a:solidFill>
              <a:latin typeface="+mn-lt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12</xdr:col>
      <xdr:colOff>321736</xdr:colOff>
      <xdr:row>7</xdr:row>
      <xdr:rowOff>855133</xdr:rowOff>
    </xdr:from>
    <xdr:to>
      <xdr:col>12</xdr:col>
      <xdr:colOff>706656</xdr:colOff>
      <xdr:row>8</xdr:row>
      <xdr:rowOff>133642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AF35DE89-8302-4CB9-A3F8-61E631566904}"/>
            </a:ext>
          </a:extLst>
        </xdr:cNvPr>
        <xdr:cNvSpPr/>
      </xdr:nvSpPr>
      <xdr:spPr>
        <a:xfrm>
          <a:off x="13538203" y="2887133"/>
          <a:ext cx="384920" cy="353776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100" b="1">
              <a:solidFill>
                <a:schemeClr val="bg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 editAs="oneCell">
    <xdr:from>
      <xdr:col>0</xdr:col>
      <xdr:colOff>172552</xdr:colOff>
      <xdr:row>2</xdr:row>
      <xdr:rowOff>127124</xdr:rowOff>
    </xdr:from>
    <xdr:to>
      <xdr:col>1</xdr:col>
      <xdr:colOff>508000</xdr:colOff>
      <xdr:row>4</xdr:row>
      <xdr:rowOff>188653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570BD957-EA52-4EAE-B11E-2F096A47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52" y="508124"/>
          <a:ext cx="2655315" cy="663509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FC1AFBDC-7D36-4637-80D9-53057D16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  <xdr:twoCellAnchor editAs="oneCell">
    <xdr:from>
      <xdr:col>0</xdr:col>
      <xdr:colOff>193334</xdr:colOff>
      <xdr:row>2</xdr:row>
      <xdr:rowOff>106342</xdr:rowOff>
    </xdr:from>
    <xdr:to>
      <xdr:col>1</xdr:col>
      <xdr:colOff>528782</xdr:colOff>
      <xdr:row>4</xdr:row>
      <xdr:rowOff>167871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BE8D09D-5661-4D9C-9EFE-88AF60840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4" y="487342"/>
          <a:ext cx="2655315" cy="663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90" zoomScaleNormal="90" zoomScaleSheetLayoutView="80" workbookViewId="0">
      <selection sqref="A1:A7"/>
    </sheetView>
  </sheetViews>
  <sheetFormatPr baseColWidth="10" defaultColWidth="11.42578125" defaultRowHeight="15" x14ac:dyDescent="0.25"/>
  <cols>
    <col min="1" max="1" width="33.7109375" style="101" customWidth="1"/>
    <col min="2" max="12" width="14.7109375" style="101" customWidth="1"/>
    <col min="13" max="13" width="15.85546875" style="101" customWidth="1"/>
    <col min="14" max="14" width="14.42578125" style="101" bestFit="1" customWidth="1"/>
    <col min="15" max="16384" width="11.42578125" style="101"/>
  </cols>
  <sheetData>
    <row r="1" spans="1:14" ht="15" customHeight="1" x14ac:dyDescent="0.25">
      <c r="A1" s="218"/>
      <c r="B1" s="219" t="s">
        <v>144</v>
      </c>
      <c r="C1" s="219"/>
      <c r="D1" s="219"/>
      <c r="E1" s="219"/>
      <c r="F1" s="219"/>
      <c r="G1" s="219"/>
      <c r="H1" s="219"/>
      <c r="I1" s="99"/>
      <c r="J1" s="100"/>
    </row>
    <row r="2" spans="1:14" ht="15" customHeight="1" x14ac:dyDescent="0.25">
      <c r="A2" s="218"/>
      <c r="B2" s="219"/>
      <c r="C2" s="219"/>
      <c r="D2" s="219"/>
      <c r="E2" s="219"/>
      <c r="F2" s="219"/>
      <c r="G2" s="219"/>
      <c r="H2" s="219"/>
      <c r="I2" s="99"/>
      <c r="K2" s="228" t="s">
        <v>0</v>
      </c>
      <c r="L2" s="229"/>
      <c r="M2" s="159"/>
    </row>
    <row r="3" spans="1:14" ht="32.450000000000003" customHeight="1" x14ac:dyDescent="0.25">
      <c r="A3" s="218"/>
      <c r="B3" s="219"/>
      <c r="C3" s="219"/>
      <c r="D3" s="219"/>
      <c r="E3" s="219"/>
      <c r="F3" s="219"/>
      <c r="G3" s="219"/>
      <c r="H3" s="219"/>
      <c r="I3" s="99"/>
      <c r="K3" s="230" t="s">
        <v>1</v>
      </c>
      <c r="L3" s="231"/>
      <c r="M3" s="102" t="s">
        <v>2</v>
      </c>
    </row>
    <row r="4" spans="1:14" ht="15" customHeight="1" x14ac:dyDescent="0.25">
      <c r="A4" s="218"/>
      <c r="B4" s="219"/>
      <c r="C4" s="219"/>
      <c r="D4" s="219"/>
      <c r="E4" s="219"/>
      <c r="F4" s="219"/>
      <c r="G4" s="219"/>
      <c r="H4" s="219"/>
      <c r="I4" s="99"/>
      <c r="K4" s="230" t="s">
        <v>3</v>
      </c>
      <c r="L4" s="231"/>
      <c r="M4" s="102">
        <v>2020</v>
      </c>
    </row>
    <row r="5" spans="1:14" ht="15" customHeight="1" x14ac:dyDescent="0.25">
      <c r="A5" s="218"/>
      <c r="B5" s="219"/>
      <c r="C5" s="219"/>
      <c r="D5" s="219"/>
      <c r="E5" s="219"/>
      <c r="F5" s="219"/>
      <c r="G5" s="219"/>
      <c r="H5" s="219"/>
      <c r="I5" s="99"/>
      <c r="K5" s="103"/>
      <c r="L5" s="103"/>
      <c r="M5" s="104"/>
    </row>
    <row r="6" spans="1:14" ht="18" customHeight="1" x14ac:dyDescent="0.25">
      <c r="A6" s="218"/>
      <c r="B6" s="219"/>
      <c r="C6" s="219"/>
      <c r="D6" s="219"/>
      <c r="E6" s="219"/>
      <c r="F6" s="219"/>
      <c r="G6" s="219"/>
      <c r="H6" s="219"/>
      <c r="I6" s="221" t="s">
        <v>4</v>
      </c>
      <c r="J6" s="221"/>
      <c r="K6" s="221"/>
      <c r="L6" s="221"/>
    </row>
    <row r="7" spans="1:14" ht="66" customHeight="1" x14ac:dyDescent="0.25">
      <c r="A7" s="218"/>
      <c r="B7" s="220"/>
      <c r="C7" s="220"/>
      <c r="D7" s="220"/>
      <c r="E7" s="220"/>
      <c r="F7" s="220"/>
      <c r="G7" s="220"/>
      <c r="H7" s="220"/>
      <c r="I7" s="222" t="s">
        <v>5</v>
      </c>
      <c r="J7" s="222"/>
      <c r="K7" s="105" t="s">
        <v>6</v>
      </c>
      <c r="L7" s="106" t="s">
        <v>7</v>
      </c>
      <c r="M7" s="185" t="s">
        <v>168</v>
      </c>
    </row>
    <row r="8" spans="1:14" ht="84.6" customHeight="1" x14ac:dyDescent="0.25">
      <c r="A8" s="107" t="s">
        <v>8</v>
      </c>
      <c r="B8" s="223" t="s">
        <v>62</v>
      </c>
      <c r="C8" s="224"/>
      <c r="D8" s="224"/>
      <c r="E8" s="224"/>
      <c r="F8" s="224"/>
      <c r="G8" s="224"/>
      <c r="H8" s="225"/>
      <c r="I8" s="226" t="s">
        <v>52</v>
      </c>
      <c r="J8" s="227"/>
      <c r="K8" s="98"/>
      <c r="L8" s="109">
        <f>IF(K10=0,0,K8/K10)</f>
        <v>0</v>
      </c>
      <c r="M8" s="239"/>
      <c r="N8" s="110"/>
    </row>
    <row r="9" spans="1:14" ht="73.150000000000006" customHeight="1" x14ac:dyDescent="0.25">
      <c r="A9" s="111" t="s">
        <v>10</v>
      </c>
      <c r="B9" s="241" t="s">
        <v>11</v>
      </c>
      <c r="C9" s="242"/>
      <c r="D9" s="242"/>
      <c r="E9" s="242"/>
      <c r="F9" s="242"/>
      <c r="G9" s="242"/>
      <c r="H9" s="242"/>
      <c r="I9" s="226" t="s">
        <v>30</v>
      </c>
      <c r="J9" s="226"/>
      <c r="K9" s="98"/>
      <c r="L9" s="112">
        <f>IF(K10=0,0,K9/K10)</f>
        <v>0</v>
      </c>
      <c r="M9" s="240"/>
    </row>
    <row r="10" spans="1:14" ht="18" customHeight="1" x14ac:dyDescent="0.25">
      <c r="A10" s="113" t="s">
        <v>13</v>
      </c>
      <c r="B10" s="228" t="s">
        <v>14</v>
      </c>
      <c r="C10" s="243"/>
      <c r="D10" s="243"/>
      <c r="E10" s="243"/>
      <c r="F10" s="243"/>
      <c r="G10" s="243"/>
      <c r="H10" s="243"/>
      <c r="I10" s="244" t="s">
        <v>15</v>
      </c>
      <c r="J10" s="244"/>
      <c r="K10" s="114">
        <f>K8+K9</f>
        <v>0</v>
      </c>
      <c r="L10" s="115">
        <f>L8+L9</f>
        <v>0</v>
      </c>
      <c r="M10" s="116"/>
      <c r="N10" s="117"/>
    </row>
    <row r="11" spans="1:14" s="167" customFormat="1" ht="9" customHeight="1" x14ac:dyDescent="0.25">
      <c r="A11" s="165"/>
      <c r="B11" s="182"/>
      <c r="C11" s="182"/>
      <c r="D11" s="182"/>
      <c r="E11" s="182"/>
      <c r="F11" s="182"/>
      <c r="G11" s="182"/>
      <c r="H11" s="182"/>
      <c r="I11" s="182"/>
      <c r="J11" s="182"/>
      <c r="K11" s="183"/>
      <c r="L11" s="184"/>
      <c r="M11" s="146"/>
      <c r="N11" s="166"/>
    </row>
    <row r="12" spans="1:14" ht="9" customHeight="1" x14ac:dyDescent="0.25">
      <c r="A12" s="160"/>
      <c r="B12" s="161"/>
      <c r="C12" s="161"/>
      <c r="D12" s="161"/>
      <c r="E12" s="161"/>
      <c r="F12" s="161"/>
      <c r="G12" s="161"/>
      <c r="H12" s="161"/>
      <c r="I12" s="161"/>
      <c r="J12" s="161"/>
      <c r="K12" s="162"/>
      <c r="L12" s="163"/>
      <c r="M12" s="164"/>
      <c r="N12" s="117"/>
    </row>
    <row r="13" spans="1:14" ht="16.149999999999999" customHeight="1" x14ac:dyDescent="0.25">
      <c r="A13" s="232" t="s">
        <v>26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3" t="s">
        <v>16</v>
      </c>
      <c r="L13" s="234"/>
      <c r="M13" s="235"/>
    </row>
    <row r="14" spans="1:14" ht="27" customHeight="1" x14ac:dyDescent="0.25">
      <c r="A14" s="121"/>
      <c r="B14" s="122" t="s">
        <v>27</v>
      </c>
      <c r="C14" s="123" t="s">
        <v>28</v>
      </c>
      <c r="D14" s="123" t="s">
        <v>29</v>
      </c>
      <c r="E14" s="124" t="s">
        <v>17</v>
      </c>
      <c r="F14" s="124" t="s">
        <v>18</v>
      </c>
      <c r="G14" s="125" t="s">
        <v>19</v>
      </c>
      <c r="H14" s="124" t="s">
        <v>20</v>
      </c>
      <c r="I14" s="245" t="s">
        <v>21</v>
      </c>
      <c r="J14" s="245"/>
      <c r="K14" s="236"/>
      <c r="L14" s="237"/>
      <c r="M14" s="238"/>
    </row>
    <row r="15" spans="1:14" ht="41.45" customHeight="1" x14ac:dyDescent="0.25">
      <c r="A15" s="126" t="s">
        <v>9</v>
      </c>
      <c r="B15" s="95"/>
      <c r="C15" s="95"/>
      <c r="D15" s="95"/>
      <c r="E15" s="127">
        <f>B15+C15+D15</f>
        <v>0</v>
      </c>
      <c r="F15" s="193">
        <f>M8-E21</f>
        <v>0</v>
      </c>
      <c r="G15" s="190"/>
      <c r="H15" s="190"/>
      <c r="I15" s="193">
        <f>F15</f>
        <v>0</v>
      </c>
      <c r="J15" s="186"/>
      <c r="K15" s="196"/>
      <c r="L15" s="197"/>
      <c r="M15" s="198"/>
    </row>
    <row r="16" spans="1:14" ht="41.45" customHeight="1" x14ac:dyDescent="0.25">
      <c r="A16" s="128" t="s">
        <v>22</v>
      </c>
      <c r="B16" s="129">
        <f>IF(B21=0,0,B15/B21)</f>
        <v>0</v>
      </c>
      <c r="C16" s="129">
        <f>IF(C21=0,0,C15/C21)</f>
        <v>0</v>
      </c>
      <c r="D16" s="129">
        <f>IF(D21=0,0,D15/D21)</f>
        <v>0</v>
      </c>
      <c r="E16" s="130">
        <f>IF(E21=0,0,E15/E21)</f>
        <v>0</v>
      </c>
      <c r="F16" s="194"/>
      <c r="G16" s="191"/>
      <c r="H16" s="191"/>
      <c r="I16" s="194"/>
      <c r="J16" s="129">
        <f>IF(J21=0,0,J15/J21)</f>
        <v>0</v>
      </c>
      <c r="K16" s="199"/>
      <c r="L16" s="200"/>
      <c r="M16" s="201"/>
    </row>
    <row r="17" spans="1:13" ht="19.5" hidden="1" customHeight="1" x14ac:dyDescent="0.25">
      <c r="A17" s="131"/>
      <c r="B17" s="202"/>
      <c r="C17" s="202"/>
      <c r="D17" s="202"/>
      <c r="E17" s="202"/>
      <c r="F17" s="194"/>
      <c r="G17" s="191"/>
      <c r="H17" s="191"/>
      <c r="I17" s="194"/>
      <c r="J17" s="203"/>
      <c r="K17" s="202"/>
      <c r="L17" s="202"/>
      <c r="M17" s="202"/>
    </row>
    <row r="18" spans="1:13" ht="41.45" customHeight="1" x14ac:dyDescent="0.25">
      <c r="A18" s="132" t="s">
        <v>12</v>
      </c>
      <c r="B18" s="95"/>
      <c r="C18" s="95"/>
      <c r="D18" s="95"/>
      <c r="E18" s="127">
        <f>B18+C18+D18</f>
        <v>0</v>
      </c>
      <c r="F18" s="194"/>
      <c r="G18" s="191"/>
      <c r="H18" s="191"/>
      <c r="I18" s="194"/>
      <c r="J18" s="186"/>
      <c r="K18" s="204"/>
      <c r="L18" s="205"/>
      <c r="M18" s="206"/>
    </row>
    <row r="19" spans="1:13" ht="41.45" customHeight="1" x14ac:dyDescent="0.25">
      <c r="A19" s="128" t="s">
        <v>22</v>
      </c>
      <c r="B19" s="129">
        <f>IF(B21=0,0,B18/B21)</f>
        <v>0</v>
      </c>
      <c r="C19" s="129">
        <f>IF(C21=0,0,C18/C21)</f>
        <v>0</v>
      </c>
      <c r="D19" s="129">
        <f>IF(D21=0,0,D18/D21)</f>
        <v>0</v>
      </c>
      <c r="E19" s="130">
        <f>IF(E21=0,0,E18/E21)</f>
        <v>0</v>
      </c>
      <c r="F19" s="195"/>
      <c r="G19" s="192"/>
      <c r="H19" s="192"/>
      <c r="I19" s="195"/>
      <c r="J19" s="129">
        <f>IF(J21=0,0,J18/J21)</f>
        <v>0</v>
      </c>
      <c r="K19" s="207"/>
      <c r="L19" s="208"/>
      <c r="M19" s="209"/>
    </row>
    <row r="20" spans="1:13" ht="18" x14ac:dyDescent="0.25">
      <c r="A20" s="133"/>
      <c r="B20" s="133"/>
      <c r="C20" s="133"/>
      <c r="D20" s="133"/>
      <c r="E20" s="134"/>
      <c r="F20" s="135"/>
      <c r="G20" s="135"/>
      <c r="H20" s="135"/>
      <c r="I20" s="135"/>
      <c r="J20" s="135"/>
      <c r="K20" s="136"/>
      <c r="L20" s="136"/>
      <c r="M20" s="133"/>
    </row>
    <row r="21" spans="1:13" ht="18" x14ac:dyDescent="0.25">
      <c r="A21" s="137" t="s">
        <v>23</v>
      </c>
      <c r="B21" s="138">
        <f t="shared" ref="B21:D22" si="0">B15+B18</f>
        <v>0</v>
      </c>
      <c r="C21" s="138">
        <f t="shared" si="0"/>
        <v>0</v>
      </c>
      <c r="D21" s="138">
        <f t="shared" si="0"/>
        <v>0</v>
      </c>
      <c r="E21" s="138">
        <f>E15+E18</f>
        <v>0</v>
      </c>
      <c r="F21" s="138">
        <f>F15</f>
        <v>0</v>
      </c>
      <c r="G21" s="138">
        <f>G15</f>
        <v>0</v>
      </c>
      <c r="H21" s="138">
        <f>H15</f>
        <v>0</v>
      </c>
      <c r="I21" s="138">
        <f>I15</f>
        <v>0</v>
      </c>
      <c r="J21" s="138">
        <f>J15+J18</f>
        <v>0</v>
      </c>
      <c r="K21" s="139"/>
      <c r="L21" s="140"/>
      <c r="M21" s="141"/>
    </row>
    <row r="22" spans="1:13" x14ac:dyDescent="0.25">
      <c r="B22" s="142">
        <f t="shared" si="0"/>
        <v>0</v>
      </c>
      <c r="C22" s="142">
        <f t="shared" si="0"/>
        <v>0</v>
      </c>
      <c r="D22" s="142">
        <f t="shared" si="0"/>
        <v>0</v>
      </c>
      <c r="E22" s="142">
        <f>E16+E19</f>
        <v>0</v>
      </c>
      <c r="F22" s="143" t="str">
        <f>IF(F15&gt;=0,"100%")</f>
        <v>100%</v>
      </c>
      <c r="G22" s="143" t="str">
        <f>IF(H15&gt;=0,"100%")</f>
        <v>100%</v>
      </c>
      <c r="H22" s="143" t="str">
        <f>IF(H15&gt;=0,"100%")</f>
        <v>100%</v>
      </c>
      <c r="I22" s="143" t="str">
        <f>IF(I15&gt;=0,"100%")</f>
        <v>100%</v>
      </c>
      <c r="J22" s="142">
        <f>J16+J19</f>
        <v>0</v>
      </c>
    </row>
    <row r="23" spans="1:13" ht="14.25" customHeight="1" x14ac:dyDescent="0.25">
      <c r="A23" s="144" t="s">
        <v>24</v>
      </c>
      <c r="B23" s="145"/>
      <c r="C23" s="145"/>
      <c r="D23" s="145"/>
      <c r="E23" s="145"/>
      <c r="F23" s="146"/>
      <c r="G23" s="145"/>
      <c r="H23" s="145"/>
      <c r="I23" s="145"/>
      <c r="J23" s="145"/>
      <c r="K23" s="145"/>
      <c r="L23" s="145"/>
      <c r="M23" s="147"/>
    </row>
    <row r="24" spans="1:13" ht="54.95" customHeight="1" x14ac:dyDescent="0.25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</row>
    <row r="25" spans="1:13" ht="54.95" customHeight="1" x14ac:dyDescent="0.25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2"/>
    </row>
    <row r="26" spans="1:13" s="148" customFormat="1" ht="78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37.9" customHeight="1" x14ac:dyDescent="0.25"/>
    <row r="28" spans="1:13" x14ac:dyDescent="0.25">
      <c r="A28" s="104"/>
      <c r="C28" s="213"/>
      <c r="D28" s="213"/>
      <c r="E28" s="104"/>
      <c r="F28" s="214"/>
      <c r="G28" s="214"/>
      <c r="H28" s="214"/>
      <c r="I28" s="214"/>
      <c r="J28" s="214"/>
      <c r="K28" s="150"/>
      <c r="L28" s="213"/>
      <c r="M28" s="213"/>
    </row>
    <row r="30" spans="1:13" ht="64.900000000000006" customHeight="1" x14ac:dyDescent="0.25">
      <c r="A30" s="187" t="s">
        <v>25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</row>
    <row r="32" spans="1:13" ht="33" customHeight="1" x14ac:dyDescent="0.25">
      <c r="C32" s="151"/>
      <c r="D32" s="151"/>
      <c r="E32" s="152"/>
      <c r="F32" s="152"/>
    </row>
    <row r="33" spans="3:6" ht="33" customHeight="1" x14ac:dyDescent="0.25">
      <c r="C33" s="151"/>
      <c r="D33" s="151"/>
      <c r="E33" s="151"/>
      <c r="F33" s="151"/>
    </row>
    <row r="34" spans="3:6" ht="33" customHeight="1" x14ac:dyDescent="0.25">
      <c r="C34" s="151"/>
      <c r="D34" s="151"/>
      <c r="E34" s="151"/>
      <c r="F34" s="151"/>
    </row>
    <row r="35" spans="3:6" x14ac:dyDescent="0.25">
      <c r="C35" s="151"/>
      <c r="D35" s="151"/>
      <c r="E35" s="151"/>
      <c r="F35" s="151"/>
    </row>
  </sheetData>
  <sheetProtection algorithmName="SHA-512" hashValue="lc+tHnhxajqDqqFIJGOGeZjPFQHJWLZ6+iLDyBxepHo6ri+wRo7X8T7uVA6ab9Z0ozUTF34iq6sx61Cj3/vBmg==" saltValue="2ShDvmIPQY7aO8HQCvH1Og==" spinCount="100000" sheet="1" objects="1" scenarios="1"/>
  <mergeCells count="31">
    <mergeCell ref="A13:J13"/>
    <mergeCell ref="K13:M14"/>
    <mergeCell ref="M8:M9"/>
    <mergeCell ref="B9:H9"/>
    <mergeCell ref="I9:J9"/>
    <mergeCell ref="B10:H10"/>
    <mergeCell ref="I10:J10"/>
    <mergeCell ref="I14:J14"/>
    <mergeCell ref="A1:A7"/>
    <mergeCell ref="B1:H7"/>
    <mergeCell ref="I6:L6"/>
    <mergeCell ref="I7:J7"/>
    <mergeCell ref="B8:H8"/>
    <mergeCell ref="I8:J8"/>
    <mergeCell ref="K2:L2"/>
    <mergeCell ref="K3:L3"/>
    <mergeCell ref="K4:L4"/>
    <mergeCell ref="A30:M30"/>
    <mergeCell ref="G15:G19"/>
    <mergeCell ref="H15:H19"/>
    <mergeCell ref="I15:I19"/>
    <mergeCell ref="K15:M16"/>
    <mergeCell ref="B17:E17"/>
    <mergeCell ref="J17:M17"/>
    <mergeCell ref="K18:M19"/>
    <mergeCell ref="F15:F19"/>
    <mergeCell ref="A25:M25"/>
    <mergeCell ref="C28:D28"/>
    <mergeCell ref="F28:J28"/>
    <mergeCell ref="L28:M28"/>
    <mergeCell ref="A24:M24"/>
  </mergeCells>
  <printOptions horizontalCentered="1"/>
  <pageMargins left="0" right="0" top="0.62992125984251968" bottom="0.27559055118110237" header="0.59055118110236227" footer="0.15748031496062992"/>
  <pageSetup scale="56" orientation="landscape" r:id="rId1"/>
  <ignoredErrors>
    <ignoredError sqref="B16:E16 B19:E19 B21:E21 F21:I21 K10:L1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060DB9-7665-4EFD-90F3-917762A088C9}">
          <x14:formula1>
            <xm:f>Hoja3!$B$2:$B$70</xm:f>
          </x14:formula1>
          <xm:sqref>B8:H8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"/>
  <sheetViews>
    <sheetView zoomScale="90" zoomScaleNormal="90" zoomScaleSheetLayoutView="90" workbookViewId="0">
      <selection sqref="A1:A7"/>
    </sheetView>
  </sheetViews>
  <sheetFormatPr baseColWidth="10" defaultColWidth="11.42578125" defaultRowHeight="15" x14ac:dyDescent="0.25"/>
  <cols>
    <col min="1" max="1" width="33.7109375" style="101" customWidth="1"/>
    <col min="2" max="12" width="14.7109375" style="101" customWidth="1"/>
    <col min="13" max="13" width="15.85546875" style="101" customWidth="1"/>
    <col min="14" max="14" width="14.42578125" style="101" bestFit="1" customWidth="1"/>
    <col min="15" max="16384" width="11.42578125" style="101"/>
  </cols>
  <sheetData>
    <row r="1" spans="1:18" ht="15" customHeight="1" x14ac:dyDescent="0.25">
      <c r="A1" s="218"/>
      <c r="B1" s="219" t="s">
        <v>144</v>
      </c>
      <c r="C1" s="219"/>
      <c r="D1" s="219"/>
      <c r="E1" s="219"/>
      <c r="F1" s="219"/>
      <c r="G1" s="219"/>
      <c r="H1" s="219"/>
      <c r="I1" s="99"/>
      <c r="J1" s="100"/>
    </row>
    <row r="2" spans="1:18" ht="15" customHeight="1" x14ac:dyDescent="0.25">
      <c r="A2" s="218"/>
      <c r="B2" s="219"/>
      <c r="C2" s="219"/>
      <c r="D2" s="219"/>
      <c r="E2" s="219"/>
      <c r="F2" s="219"/>
      <c r="G2" s="219"/>
      <c r="H2" s="219"/>
      <c r="I2" s="99"/>
      <c r="K2" s="228" t="s">
        <v>0</v>
      </c>
      <c r="L2" s="229"/>
      <c r="M2" s="159"/>
    </row>
    <row r="3" spans="1:18" ht="32.450000000000003" customHeight="1" x14ac:dyDescent="0.25">
      <c r="A3" s="218"/>
      <c r="B3" s="219"/>
      <c r="C3" s="219"/>
      <c r="D3" s="219"/>
      <c r="E3" s="219"/>
      <c r="F3" s="219"/>
      <c r="G3" s="219"/>
      <c r="H3" s="219"/>
      <c r="I3" s="99"/>
      <c r="K3" s="230" t="s">
        <v>1</v>
      </c>
      <c r="L3" s="231"/>
      <c r="M3" s="102" t="s">
        <v>39</v>
      </c>
    </row>
    <row r="4" spans="1:18" ht="15" customHeight="1" x14ac:dyDescent="0.25">
      <c r="A4" s="218"/>
      <c r="B4" s="219"/>
      <c r="C4" s="219"/>
      <c r="D4" s="219"/>
      <c r="E4" s="219"/>
      <c r="F4" s="219"/>
      <c r="G4" s="219"/>
      <c r="H4" s="219"/>
      <c r="I4" s="99"/>
      <c r="K4" s="230" t="s">
        <v>3</v>
      </c>
      <c r="L4" s="231"/>
      <c r="M4" s="102">
        <v>2020</v>
      </c>
    </row>
    <row r="5" spans="1:18" ht="15" customHeight="1" x14ac:dyDescent="0.25">
      <c r="A5" s="218"/>
      <c r="B5" s="219"/>
      <c r="C5" s="219"/>
      <c r="D5" s="219"/>
      <c r="E5" s="219"/>
      <c r="F5" s="219"/>
      <c r="G5" s="219"/>
      <c r="H5" s="219"/>
      <c r="I5" s="99"/>
      <c r="K5" s="103"/>
      <c r="L5" s="103"/>
      <c r="M5" s="104"/>
    </row>
    <row r="6" spans="1:18" ht="18" customHeight="1" x14ac:dyDescent="0.25">
      <c r="A6" s="218"/>
      <c r="B6" s="219"/>
      <c r="C6" s="219"/>
      <c r="D6" s="219"/>
      <c r="E6" s="219"/>
      <c r="F6" s="219"/>
      <c r="G6" s="219"/>
      <c r="H6" s="219"/>
      <c r="I6" s="221" t="s">
        <v>4</v>
      </c>
      <c r="J6" s="221"/>
      <c r="K6" s="221"/>
      <c r="L6" s="221"/>
    </row>
    <row r="7" spans="1:18" ht="51" x14ac:dyDescent="0.25">
      <c r="A7" s="218"/>
      <c r="B7" s="220"/>
      <c r="C7" s="220"/>
      <c r="D7" s="220"/>
      <c r="E7" s="220"/>
      <c r="F7" s="220"/>
      <c r="G7" s="220"/>
      <c r="H7" s="220"/>
      <c r="I7" s="222" t="s">
        <v>5</v>
      </c>
      <c r="J7" s="222"/>
      <c r="K7" s="105" t="s">
        <v>6</v>
      </c>
      <c r="L7" s="106" t="s">
        <v>7</v>
      </c>
      <c r="M7" s="185" t="s">
        <v>168</v>
      </c>
    </row>
    <row r="8" spans="1:18" ht="84.6" customHeight="1" x14ac:dyDescent="0.25">
      <c r="A8" s="107" t="s">
        <v>8</v>
      </c>
      <c r="B8" s="246" t="str">
        <f>'1ER TRIM'!B8</f>
        <v>ELEGIR INSTITUCIÓN</v>
      </c>
      <c r="C8" s="247"/>
      <c r="D8" s="247"/>
      <c r="E8" s="247"/>
      <c r="F8" s="247"/>
      <c r="G8" s="247"/>
      <c r="H8" s="248"/>
      <c r="I8" s="226" t="s">
        <v>52</v>
      </c>
      <c r="J8" s="227"/>
      <c r="K8" s="108">
        <f>'1ER TRIM'!K8</f>
        <v>0</v>
      </c>
      <c r="L8" s="109">
        <f>IF(K10=0,0,K8/K10)</f>
        <v>0</v>
      </c>
      <c r="M8" s="239"/>
      <c r="N8" s="110"/>
    </row>
    <row r="9" spans="1:18" ht="73.150000000000006" customHeight="1" x14ac:dyDescent="0.25">
      <c r="A9" s="111" t="s">
        <v>10</v>
      </c>
      <c r="B9" s="241" t="s">
        <v>11</v>
      </c>
      <c r="C9" s="242"/>
      <c r="D9" s="242"/>
      <c r="E9" s="242"/>
      <c r="F9" s="242"/>
      <c r="G9" s="242"/>
      <c r="H9" s="242"/>
      <c r="I9" s="226" t="s">
        <v>30</v>
      </c>
      <c r="J9" s="226"/>
      <c r="K9" s="108">
        <f>'1ER TRIM'!K9</f>
        <v>0</v>
      </c>
      <c r="L9" s="112">
        <f>IF(K10=0,0,K9/K10)</f>
        <v>0</v>
      </c>
      <c r="M9" s="240"/>
    </row>
    <row r="10" spans="1:18" ht="18" customHeight="1" x14ac:dyDescent="0.25">
      <c r="A10" s="113" t="s">
        <v>13</v>
      </c>
      <c r="B10" s="228" t="s">
        <v>14</v>
      </c>
      <c r="C10" s="243"/>
      <c r="D10" s="243"/>
      <c r="E10" s="243"/>
      <c r="F10" s="243"/>
      <c r="G10" s="243"/>
      <c r="H10" s="243"/>
      <c r="I10" s="244" t="s">
        <v>15</v>
      </c>
      <c r="J10" s="244"/>
      <c r="K10" s="114">
        <f>K8+K9</f>
        <v>0</v>
      </c>
      <c r="L10" s="115">
        <f>L8+L9</f>
        <v>0</v>
      </c>
      <c r="M10" s="158"/>
      <c r="N10" s="117"/>
    </row>
    <row r="11" spans="1:18" ht="34.5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249" t="s">
        <v>58</v>
      </c>
      <c r="L11" s="249"/>
      <c r="M11" s="249"/>
      <c r="N11" s="117"/>
    </row>
    <row r="12" spans="1:18" ht="18" customHeight="1" x14ac:dyDescent="0.25">
      <c r="A12" s="154"/>
      <c r="B12" s="119"/>
      <c r="C12" s="119"/>
      <c r="D12" s="119"/>
      <c r="E12" s="119"/>
      <c r="F12" s="119"/>
      <c r="G12" s="119"/>
      <c r="H12" s="119"/>
      <c r="I12" s="119"/>
      <c r="J12" s="119"/>
      <c r="K12" s="120"/>
      <c r="L12" s="250">
        <f>M8+'1ER TRIM'!F21</f>
        <v>0</v>
      </c>
      <c r="M12" s="251"/>
      <c r="N12" s="117"/>
    </row>
    <row r="13" spans="1:18" ht="16.149999999999999" customHeight="1" x14ac:dyDescent="0.25">
      <c r="A13" s="232" t="s">
        <v>45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3" t="s">
        <v>16</v>
      </c>
      <c r="L13" s="234"/>
      <c r="M13" s="235"/>
    </row>
    <row r="14" spans="1:18" ht="27" x14ac:dyDescent="0.25">
      <c r="A14" s="121"/>
      <c r="B14" s="122" t="s">
        <v>31</v>
      </c>
      <c r="C14" s="123" t="s">
        <v>32</v>
      </c>
      <c r="D14" s="123" t="s">
        <v>33</v>
      </c>
      <c r="E14" s="124" t="s">
        <v>17</v>
      </c>
      <c r="F14" s="124" t="s">
        <v>18</v>
      </c>
      <c r="G14" s="125" t="s">
        <v>19</v>
      </c>
      <c r="H14" s="124" t="s">
        <v>20</v>
      </c>
      <c r="I14" s="245" t="s">
        <v>21</v>
      </c>
      <c r="J14" s="245"/>
      <c r="K14" s="236"/>
      <c r="L14" s="237"/>
      <c r="M14" s="238"/>
      <c r="R14" s="157"/>
    </row>
    <row r="15" spans="1:18" ht="41.45" customHeight="1" x14ac:dyDescent="0.25">
      <c r="A15" s="126" t="s">
        <v>9</v>
      </c>
      <c r="B15" s="168"/>
      <c r="C15" s="168"/>
      <c r="D15" s="168"/>
      <c r="E15" s="127">
        <f>B15+C15+D15</f>
        <v>0</v>
      </c>
      <c r="F15" s="193">
        <f>M8-E21</f>
        <v>0</v>
      </c>
      <c r="G15" s="190"/>
      <c r="H15" s="190"/>
      <c r="I15" s="193">
        <f>F15</f>
        <v>0</v>
      </c>
      <c r="J15" s="186"/>
      <c r="K15" s="196"/>
      <c r="L15" s="197"/>
      <c r="M15" s="198"/>
      <c r="N15" s="157"/>
    </row>
    <row r="16" spans="1:18" ht="41.45" customHeight="1" x14ac:dyDescent="0.25">
      <c r="A16" s="128" t="s">
        <v>22</v>
      </c>
      <c r="B16" s="129">
        <f>IF(B21=0,0,B15/B21)</f>
        <v>0</v>
      </c>
      <c r="C16" s="129">
        <f>IF(C21=0,0,C15/C21)</f>
        <v>0</v>
      </c>
      <c r="D16" s="129">
        <f>IF(D21=0,0,D15/D21)</f>
        <v>0</v>
      </c>
      <c r="E16" s="130">
        <f>IF(E21=0,0,E15/E21)</f>
        <v>0</v>
      </c>
      <c r="F16" s="194"/>
      <c r="G16" s="191"/>
      <c r="H16" s="191"/>
      <c r="I16" s="194"/>
      <c r="J16" s="129">
        <f>IF(J21=0,0,J15/J21)</f>
        <v>0</v>
      </c>
      <c r="K16" s="199"/>
      <c r="L16" s="200"/>
      <c r="M16" s="201"/>
    </row>
    <row r="17" spans="1:13" ht="19.5" hidden="1" customHeight="1" x14ac:dyDescent="0.25">
      <c r="A17" s="131"/>
      <c r="B17" s="202"/>
      <c r="C17" s="202"/>
      <c r="D17" s="202"/>
      <c r="E17" s="202"/>
      <c r="F17" s="194"/>
      <c r="G17" s="191"/>
      <c r="H17" s="191"/>
      <c r="I17" s="194"/>
      <c r="J17" s="203"/>
      <c r="K17" s="202"/>
      <c r="L17" s="202"/>
      <c r="M17" s="202"/>
    </row>
    <row r="18" spans="1:13" ht="41.45" customHeight="1" x14ac:dyDescent="0.25">
      <c r="A18" s="132" t="s">
        <v>12</v>
      </c>
      <c r="B18" s="168"/>
      <c r="C18" s="168"/>
      <c r="D18" s="168"/>
      <c r="E18" s="127">
        <f>B18+C18+D18</f>
        <v>0</v>
      </c>
      <c r="F18" s="194"/>
      <c r="G18" s="191"/>
      <c r="H18" s="191"/>
      <c r="I18" s="194"/>
      <c r="J18" s="186"/>
      <c r="K18" s="204"/>
      <c r="L18" s="205"/>
      <c r="M18" s="206"/>
    </row>
    <row r="19" spans="1:13" ht="41.45" customHeight="1" x14ac:dyDescent="0.25">
      <c r="A19" s="128" t="s">
        <v>22</v>
      </c>
      <c r="B19" s="129">
        <f>IF(B21=0,0,B18/B21)</f>
        <v>0</v>
      </c>
      <c r="C19" s="129">
        <f>IF(C21=0,0,C18/C21)</f>
        <v>0</v>
      </c>
      <c r="D19" s="129">
        <f>IF(D21=0,0,D18/D21)</f>
        <v>0</v>
      </c>
      <c r="E19" s="130">
        <f>IF(E21=0,0,E18/E21)</f>
        <v>0</v>
      </c>
      <c r="F19" s="195"/>
      <c r="G19" s="192"/>
      <c r="H19" s="192"/>
      <c r="I19" s="195"/>
      <c r="J19" s="129">
        <f>IF(J21=0,0,J18/J21)</f>
        <v>0</v>
      </c>
      <c r="K19" s="207"/>
      <c r="L19" s="208"/>
      <c r="M19" s="209"/>
    </row>
    <row r="20" spans="1:13" ht="18" x14ac:dyDescent="0.25">
      <c r="A20" s="133"/>
      <c r="B20" s="133"/>
      <c r="C20" s="133"/>
      <c r="D20" s="133"/>
      <c r="E20" s="134"/>
      <c r="F20" s="135"/>
      <c r="G20" s="135"/>
      <c r="H20" s="135"/>
      <c r="I20" s="135"/>
      <c r="J20" s="135"/>
      <c r="K20" s="136"/>
      <c r="L20" s="136"/>
      <c r="M20" s="133"/>
    </row>
    <row r="21" spans="1:13" ht="18" x14ac:dyDescent="0.25">
      <c r="A21" s="137" t="s">
        <v>23</v>
      </c>
      <c r="B21" s="138">
        <f t="shared" ref="B21:E22" si="0">B15+B18</f>
        <v>0</v>
      </c>
      <c r="C21" s="138">
        <f t="shared" si="0"/>
        <v>0</v>
      </c>
      <c r="D21" s="138">
        <f t="shared" si="0"/>
        <v>0</v>
      </c>
      <c r="E21" s="138">
        <f>E15+E18</f>
        <v>0</v>
      </c>
      <c r="F21" s="138">
        <f>F15</f>
        <v>0</v>
      </c>
      <c r="G21" s="138">
        <f>G15</f>
        <v>0</v>
      </c>
      <c r="H21" s="138">
        <f>H15</f>
        <v>0</v>
      </c>
      <c r="I21" s="138">
        <f>I15</f>
        <v>0</v>
      </c>
      <c r="J21" s="138">
        <f>J15+J18</f>
        <v>0</v>
      </c>
      <c r="K21" s="139"/>
      <c r="L21" s="140"/>
      <c r="M21" s="141"/>
    </row>
    <row r="22" spans="1:13" ht="14.25" customHeight="1" x14ac:dyDescent="0.25">
      <c r="B22" s="142">
        <f t="shared" si="0"/>
        <v>0</v>
      </c>
      <c r="C22" s="142">
        <f t="shared" si="0"/>
        <v>0</v>
      </c>
      <c r="D22" s="142">
        <f t="shared" si="0"/>
        <v>0</v>
      </c>
      <c r="E22" s="142">
        <f t="shared" si="0"/>
        <v>0</v>
      </c>
      <c r="F22" s="143" t="str">
        <f>IF(F15&gt;=0,"100%")</f>
        <v>100%</v>
      </c>
      <c r="G22" s="143" t="str">
        <f>IF(G15&gt;=0,"100%")</f>
        <v>100%</v>
      </c>
      <c r="H22" s="143" t="str">
        <f>IF(H15&gt;=0,"100%")</f>
        <v>100%</v>
      </c>
      <c r="I22" s="143" t="str">
        <f>IF(I15&gt;=0,"100%")</f>
        <v>100%</v>
      </c>
      <c r="J22" s="142">
        <f>J16+J19</f>
        <v>0</v>
      </c>
    </row>
    <row r="23" spans="1:13" ht="14.25" customHeight="1" x14ac:dyDescent="0.25">
      <c r="A23" s="144" t="s">
        <v>24</v>
      </c>
      <c r="B23" s="145"/>
      <c r="C23" s="145"/>
      <c r="D23" s="145"/>
      <c r="E23" s="145"/>
      <c r="F23" s="146"/>
      <c r="G23" s="145"/>
      <c r="H23" s="145"/>
      <c r="I23" s="145"/>
      <c r="J23" s="145"/>
      <c r="K23" s="145"/>
      <c r="L23" s="145"/>
      <c r="M23" s="147"/>
    </row>
    <row r="24" spans="1:13" ht="54.95" customHeight="1" x14ac:dyDescent="0.25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</row>
    <row r="25" spans="1:13" ht="54.95" customHeight="1" x14ac:dyDescent="0.25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2"/>
    </row>
    <row r="26" spans="1:13" s="148" customFormat="1" ht="78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37.9" customHeight="1" x14ac:dyDescent="0.25"/>
    <row r="28" spans="1:13" x14ac:dyDescent="0.25">
      <c r="A28" s="149"/>
      <c r="C28" s="213"/>
      <c r="D28" s="213"/>
      <c r="E28" s="149"/>
      <c r="F28" s="214"/>
      <c r="G28" s="214"/>
      <c r="H28" s="214"/>
      <c r="I28" s="214"/>
      <c r="J28" s="214"/>
      <c r="K28" s="150"/>
      <c r="L28" s="213"/>
      <c r="M28" s="213"/>
    </row>
    <row r="30" spans="1:13" ht="64.900000000000006" customHeight="1" x14ac:dyDescent="0.25">
      <c r="A30" s="187" t="s">
        <v>25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</row>
    <row r="32" spans="1:13" ht="33" customHeight="1" x14ac:dyDescent="0.25">
      <c r="C32" s="151"/>
      <c r="D32" s="151"/>
      <c r="E32" s="152"/>
      <c r="F32" s="152"/>
    </row>
    <row r="33" spans="3:6" ht="33" customHeight="1" x14ac:dyDescent="0.25">
      <c r="C33" s="151"/>
      <c r="D33" s="151"/>
      <c r="E33" s="151"/>
      <c r="F33" s="151"/>
    </row>
    <row r="34" spans="3:6" ht="33" customHeight="1" x14ac:dyDescent="0.25">
      <c r="C34" s="151"/>
      <c r="D34" s="151"/>
      <c r="E34" s="151"/>
      <c r="F34" s="151"/>
    </row>
    <row r="35" spans="3:6" x14ac:dyDescent="0.25">
      <c r="C35" s="151"/>
      <c r="D35" s="151"/>
      <c r="E35" s="151"/>
      <c r="F35" s="151"/>
    </row>
  </sheetData>
  <sheetProtection algorithmName="SHA-512" hashValue="SadCX/9HanmpYhCpC8EFZBz/BvyZqEfw2c5Jt2IDSpXI1zKHhbl1fZs+okYgFLmIlrTHzBcGTHEd6guGjK2nIQ==" saltValue="Uk2KcHIKeQNSyj54l/CaCw==" spinCount="100000" sheet="1" objects="1" scenarios="1"/>
  <mergeCells count="33">
    <mergeCell ref="B17:E17"/>
    <mergeCell ref="J17:M17"/>
    <mergeCell ref="A30:M30"/>
    <mergeCell ref="K18:M19"/>
    <mergeCell ref="C28:D28"/>
    <mergeCell ref="F28:J28"/>
    <mergeCell ref="L28:M28"/>
    <mergeCell ref="F15:F19"/>
    <mergeCell ref="G15:G19"/>
    <mergeCell ref="H15:H19"/>
    <mergeCell ref="I15:I19"/>
    <mergeCell ref="K15:M16"/>
    <mergeCell ref="A24:M24"/>
    <mergeCell ref="A25:M25"/>
    <mergeCell ref="M8:M9"/>
    <mergeCell ref="B9:H9"/>
    <mergeCell ref="I9:J9"/>
    <mergeCell ref="A13:J13"/>
    <mergeCell ref="K13:M14"/>
    <mergeCell ref="I14:J14"/>
    <mergeCell ref="B10:H10"/>
    <mergeCell ref="I10:J10"/>
    <mergeCell ref="B8:H8"/>
    <mergeCell ref="I8:J8"/>
    <mergeCell ref="K11:M11"/>
    <mergeCell ref="L12:M12"/>
    <mergeCell ref="A1:A7"/>
    <mergeCell ref="B1:H7"/>
    <mergeCell ref="K2:L2"/>
    <mergeCell ref="K3:L3"/>
    <mergeCell ref="K4:L4"/>
    <mergeCell ref="I6:L6"/>
    <mergeCell ref="I7:J7"/>
  </mergeCells>
  <printOptions horizontalCentered="1"/>
  <pageMargins left="0" right="0" top="0.62992125984251968" bottom="0.27559055118110237" header="0.59055118110236227" footer="0.15748031496062992"/>
  <pageSetup scale="55" orientation="landscape" r:id="rId1"/>
  <ignoredErrors>
    <ignoredError sqref="E21:F21 K10:L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90" zoomScaleNormal="90" workbookViewId="0">
      <selection sqref="A1:A7"/>
    </sheetView>
  </sheetViews>
  <sheetFormatPr baseColWidth="10" defaultColWidth="11.42578125" defaultRowHeight="15" x14ac:dyDescent="0.25"/>
  <cols>
    <col min="1" max="1" width="33.7109375" style="101" customWidth="1"/>
    <col min="2" max="12" width="14.7109375" style="101" customWidth="1"/>
    <col min="13" max="13" width="15.85546875" style="101" customWidth="1"/>
    <col min="14" max="14" width="14.42578125" style="101" bestFit="1" customWidth="1"/>
    <col min="15" max="16384" width="11.42578125" style="101"/>
  </cols>
  <sheetData>
    <row r="1" spans="1:14" ht="15" customHeight="1" x14ac:dyDescent="0.25">
      <c r="A1" s="218"/>
      <c r="B1" s="219" t="s">
        <v>144</v>
      </c>
      <c r="C1" s="219"/>
      <c r="D1" s="219"/>
      <c r="E1" s="219"/>
      <c r="F1" s="219"/>
      <c r="G1" s="219"/>
      <c r="H1" s="219"/>
      <c r="I1" s="99"/>
      <c r="J1" s="100"/>
    </row>
    <row r="2" spans="1:14" ht="15" customHeight="1" x14ac:dyDescent="0.25">
      <c r="A2" s="218"/>
      <c r="B2" s="219"/>
      <c r="C2" s="219"/>
      <c r="D2" s="219"/>
      <c r="E2" s="219"/>
      <c r="F2" s="219"/>
      <c r="G2" s="219"/>
      <c r="H2" s="219"/>
      <c r="I2" s="99"/>
      <c r="K2" s="228" t="s">
        <v>0</v>
      </c>
      <c r="L2" s="229"/>
      <c r="M2" s="159"/>
    </row>
    <row r="3" spans="1:14" ht="32.450000000000003" customHeight="1" x14ac:dyDescent="0.25">
      <c r="A3" s="218"/>
      <c r="B3" s="219"/>
      <c r="C3" s="219"/>
      <c r="D3" s="219"/>
      <c r="E3" s="219"/>
      <c r="F3" s="219"/>
      <c r="G3" s="219"/>
      <c r="H3" s="219"/>
      <c r="I3" s="99"/>
      <c r="K3" s="230" t="s">
        <v>1</v>
      </c>
      <c r="L3" s="231"/>
      <c r="M3" s="102" t="s">
        <v>49</v>
      </c>
    </row>
    <row r="4" spans="1:14" ht="15" customHeight="1" x14ac:dyDescent="0.25">
      <c r="A4" s="218"/>
      <c r="B4" s="219"/>
      <c r="C4" s="219"/>
      <c r="D4" s="219"/>
      <c r="E4" s="219"/>
      <c r="F4" s="219"/>
      <c r="G4" s="219"/>
      <c r="H4" s="219"/>
      <c r="I4" s="99"/>
      <c r="K4" s="230" t="s">
        <v>3</v>
      </c>
      <c r="L4" s="231"/>
      <c r="M4" s="102">
        <v>2020</v>
      </c>
    </row>
    <row r="5" spans="1:14" ht="15" customHeight="1" x14ac:dyDescent="0.25">
      <c r="A5" s="218"/>
      <c r="B5" s="219"/>
      <c r="C5" s="219"/>
      <c r="D5" s="219"/>
      <c r="E5" s="219"/>
      <c r="F5" s="219"/>
      <c r="G5" s="219"/>
      <c r="H5" s="219"/>
      <c r="I5" s="99"/>
      <c r="K5" s="103"/>
      <c r="L5" s="103"/>
      <c r="M5" s="104"/>
    </row>
    <row r="6" spans="1:14" ht="18" customHeight="1" x14ac:dyDescent="0.25">
      <c r="A6" s="218"/>
      <c r="B6" s="219"/>
      <c r="C6" s="219"/>
      <c r="D6" s="219"/>
      <c r="E6" s="219"/>
      <c r="F6" s="219"/>
      <c r="G6" s="219"/>
      <c r="H6" s="219"/>
      <c r="I6" s="221" t="s">
        <v>4</v>
      </c>
      <c r="J6" s="221"/>
      <c r="K6" s="221"/>
      <c r="L6" s="221"/>
    </row>
    <row r="7" spans="1:14" ht="67.5" customHeight="1" x14ac:dyDescent="0.25">
      <c r="A7" s="218"/>
      <c r="B7" s="220"/>
      <c r="C7" s="220"/>
      <c r="D7" s="220"/>
      <c r="E7" s="220"/>
      <c r="F7" s="220"/>
      <c r="G7" s="220"/>
      <c r="H7" s="220"/>
      <c r="I7" s="222" t="s">
        <v>5</v>
      </c>
      <c r="J7" s="222"/>
      <c r="K7" s="105" t="s">
        <v>6</v>
      </c>
      <c r="L7" s="106" t="s">
        <v>7</v>
      </c>
      <c r="M7" s="185" t="s">
        <v>168</v>
      </c>
    </row>
    <row r="8" spans="1:14" ht="84.6" customHeight="1" x14ac:dyDescent="0.25">
      <c r="A8" s="107" t="s">
        <v>8</v>
      </c>
      <c r="B8" s="246" t="str">
        <f>'1ER TRIM'!B8</f>
        <v>ELEGIR INSTITUCIÓN</v>
      </c>
      <c r="C8" s="247"/>
      <c r="D8" s="247"/>
      <c r="E8" s="247"/>
      <c r="F8" s="247"/>
      <c r="G8" s="247"/>
      <c r="H8" s="248"/>
      <c r="I8" s="226" t="s">
        <v>52</v>
      </c>
      <c r="J8" s="227"/>
      <c r="K8" s="108">
        <f>'1ER TRIM'!K8</f>
        <v>0</v>
      </c>
      <c r="L8" s="109">
        <f>IF(K10=0,0,K8/K10)</f>
        <v>0</v>
      </c>
      <c r="M8" s="239"/>
      <c r="N8" s="110"/>
    </row>
    <row r="9" spans="1:14" ht="73.150000000000006" customHeight="1" x14ac:dyDescent="0.25">
      <c r="A9" s="111" t="s">
        <v>10</v>
      </c>
      <c r="B9" s="241" t="s">
        <v>11</v>
      </c>
      <c r="C9" s="242"/>
      <c r="D9" s="242"/>
      <c r="E9" s="242"/>
      <c r="F9" s="242"/>
      <c r="G9" s="242"/>
      <c r="H9" s="242"/>
      <c r="I9" s="226" t="s">
        <v>30</v>
      </c>
      <c r="J9" s="226"/>
      <c r="K9" s="108">
        <f>'1ER TRIM'!K9</f>
        <v>0</v>
      </c>
      <c r="L9" s="112">
        <f>IF(K10=0,0,K9/K10)</f>
        <v>0</v>
      </c>
      <c r="M9" s="240"/>
    </row>
    <row r="10" spans="1:14" ht="18" customHeight="1" x14ac:dyDescent="0.25">
      <c r="A10" s="113" t="s">
        <v>13</v>
      </c>
      <c r="B10" s="228" t="s">
        <v>14</v>
      </c>
      <c r="C10" s="243"/>
      <c r="D10" s="243"/>
      <c r="E10" s="243"/>
      <c r="F10" s="243"/>
      <c r="G10" s="243"/>
      <c r="H10" s="243"/>
      <c r="I10" s="244" t="s">
        <v>15</v>
      </c>
      <c r="J10" s="244"/>
      <c r="K10" s="114">
        <f>K8+K9</f>
        <v>0</v>
      </c>
      <c r="L10" s="115">
        <f>L8+L9</f>
        <v>0</v>
      </c>
      <c r="M10" s="153"/>
      <c r="N10" s="117"/>
    </row>
    <row r="11" spans="1:14" ht="36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249" t="s">
        <v>58</v>
      </c>
      <c r="L11" s="249"/>
      <c r="M11" s="249"/>
      <c r="N11" s="117"/>
    </row>
    <row r="12" spans="1:14" ht="18" customHeight="1" x14ac:dyDescent="0.25">
      <c r="A12" s="154"/>
      <c r="B12" s="119"/>
      <c r="C12" s="119"/>
      <c r="D12" s="119"/>
      <c r="E12" s="119"/>
      <c r="F12" s="119"/>
      <c r="G12" s="119"/>
      <c r="H12" s="119"/>
      <c r="I12" s="119"/>
      <c r="J12" s="119"/>
      <c r="K12" s="155"/>
      <c r="L12" s="250">
        <f>M8+'2DO TRIM'!F21</f>
        <v>0</v>
      </c>
      <c r="M12" s="251"/>
      <c r="N12" s="117"/>
    </row>
    <row r="13" spans="1:14" ht="16.149999999999999" customHeight="1" x14ac:dyDescent="0.25">
      <c r="A13" s="232" t="s">
        <v>46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3" t="s">
        <v>16</v>
      </c>
      <c r="L13" s="234"/>
      <c r="M13" s="235"/>
    </row>
    <row r="14" spans="1:14" ht="27" x14ac:dyDescent="0.25">
      <c r="A14" s="121"/>
      <c r="B14" s="122" t="s">
        <v>34</v>
      </c>
      <c r="C14" s="123" t="s">
        <v>35</v>
      </c>
      <c r="D14" s="123" t="s">
        <v>36</v>
      </c>
      <c r="E14" s="124" t="s">
        <v>17</v>
      </c>
      <c r="F14" s="124" t="s">
        <v>18</v>
      </c>
      <c r="G14" s="125" t="s">
        <v>19</v>
      </c>
      <c r="H14" s="124" t="s">
        <v>20</v>
      </c>
      <c r="I14" s="245" t="s">
        <v>21</v>
      </c>
      <c r="J14" s="245"/>
      <c r="K14" s="236"/>
      <c r="L14" s="237"/>
      <c r="M14" s="238"/>
    </row>
    <row r="15" spans="1:14" ht="41.45" customHeight="1" x14ac:dyDescent="0.25">
      <c r="A15" s="126" t="s">
        <v>9</v>
      </c>
      <c r="B15" s="168"/>
      <c r="C15" s="168"/>
      <c r="D15" s="168"/>
      <c r="E15" s="156">
        <f>B15+C15+D15</f>
        <v>0</v>
      </c>
      <c r="F15" s="252">
        <f>M8-E21</f>
        <v>0</v>
      </c>
      <c r="G15" s="190"/>
      <c r="H15" s="190"/>
      <c r="I15" s="252">
        <f>F15</f>
        <v>0</v>
      </c>
      <c r="J15" s="186"/>
      <c r="K15" s="196"/>
      <c r="L15" s="197"/>
      <c r="M15" s="198"/>
    </row>
    <row r="16" spans="1:14" ht="41.45" customHeight="1" x14ac:dyDescent="0.25">
      <c r="A16" s="128" t="s">
        <v>22</v>
      </c>
      <c r="B16" s="129">
        <f>IF(B21=0,0,B15/B21)</f>
        <v>0</v>
      </c>
      <c r="C16" s="129">
        <f>IF(C21=0,0,C15/C21)</f>
        <v>0</v>
      </c>
      <c r="D16" s="129">
        <f>IF(D21=0,0,D15/D21)</f>
        <v>0</v>
      </c>
      <c r="E16" s="130">
        <f>IF(E21=0,0,E15/E21)</f>
        <v>0</v>
      </c>
      <c r="F16" s="253"/>
      <c r="G16" s="191"/>
      <c r="H16" s="191"/>
      <c r="I16" s="253"/>
      <c r="J16" s="129">
        <f>IF(J21=0,0,J15/J21)</f>
        <v>0</v>
      </c>
      <c r="K16" s="199"/>
      <c r="L16" s="200"/>
      <c r="M16" s="201"/>
    </row>
    <row r="17" spans="1:13" ht="19.5" hidden="1" customHeight="1" x14ac:dyDescent="0.25">
      <c r="A17" s="131"/>
      <c r="B17" s="202"/>
      <c r="C17" s="202"/>
      <c r="D17" s="202"/>
      <c r="E17" s="202"/>
      <c r="F17" s="253"/>
      <c r="G17" s="191"/>
      <c r="H17" s="191"/>
      <c r="I17" s="253"/>
      <c r="J17" s="203"/>
      <c r="K17" s="202"/>
      <c r="L17" s="202"/>
      <c r="M17" s="202"/>
    </row>
    <row r="18" spans="1:13" ht="41.45" customHeight="1" x14ac:dyDescent="0.25">
      <c r="A18" s="132" t="s">
        <v>12</v>
      </c>
      <c r="B18" s="168"/>
      <c r="C18" s="168"/>
      <c r="D18" s="168"/>
      <c r="E18" s="127">
        <f>B18+C18+D18</f>
        <v>0</v>
      </c>
      <c r="F18" s="253"/>
      <c r="G18" s="191"/>
      <c r="H18" s="191"/>
      <c r="I18" s="253"/>
      <c r="J18" s="186"/>
      <c r="K18" s="204"/>
      <c r="L18" s="205"/>
      <c r="M18" s="206"/>
    </row>
    <row r="19" spans="1:13" ht="41.45" customHeight="1" x14ac:dyDescent="0.25">
      <c r="A19" s="128" t="s">
        <v>22</v>
      </c>
      <c r="B19" s="129">
        <f>IF(B21=0,0,B18/B21)</f>
        <v>0</v>
      </c>
      <c r="C19" s="129">
        <f>IF(C21=0,0,C18/C21)</f>
        <v>0</v>
      </c>
      <c r="D19" s="129">
        <f>IF(D21=0,0,D18/D21)</f>
        <v>0</v>
      </c>
      <c r="E19" s="130">
        <f>IF(E21=0,0,E18/E21)</f>
        <v>0</v>
      </c>
      <c r="F19" s="254"/>
      <c r="G19" s="192"/>
      <c r="H19" s="192"/>
      <c r="I19" s="254"/>
      <c r="J19" s="129">
        <f>IF(J21=0,0,J18/J21)</f>
        <v>0</v>
      </c>
      <c r="K19" s="207"/>
      <c r="L19" s="208"/>
      <c r="M19" s="209"/>
    </row>
    <row r="20" spans="1:13" ht="18" x14ac:dyDescent="0.25">
      <c r="A20" s="133"/>
      <c r="B20" s="133"/>
      <c r="C20" s="156"/>
      <c r="D20" s="133"/>
      <c r="E20" s="134"/>
      <c r="F20" s="135"/>
      <c r="G20" s="135"/>
      <c r="H20" s="135"/>
      <c r="I20" s="135"/>
      <c r="J20" s="135"/>
      <c r="K20" s="136"/>
      <c r="L20" s="136"/>
      <c r="M20" s="133"/>
    </row>
    <row r="21" spans="1:13" ht="18" x14ac:dyDescent="0.25">
      <c r="A21" s="137" t="s">
        <v>23</v>
      </c>
      <c r="B21" s="138">
        <f>B15+B18</f>
        <v>0</v>
      </c>
      <c r="C21" s="138">
        <f>C15+C18</f>
        <v>0</v>
      </c>
      <c r="D21" s="138">
        <f>D15+D18</f>
        <v>0</v>
      </c>
      <c r="E21" s="138">
        <f>E15+E18</f>
        <v>0</v>
      </c>
      <c r="F21" s="138">
        <f>F15</f>
        <v>0</v>
      </c>
      <c r="G21" s="138">
        <f>G15</f>
        <v>0</v>
      </c>
      <c r="H21" s="138">
        <f>H15</f>
        <v>0</v>
      </c>
      <c r="I21" s="138">
        <f>I15</f>
        <v>0</v>
      </c>
      <c r="J21" s="138">
        <f>J15+J18</f>
        <v>0</v>
      </c>
      <c r="K21" s="139"/>
      <c r="L21" s="140"/>
      <c r="M21" s="141"/>
    </row>
    <row r="22" spans="1:13" ht="14.25" customHeight="1" x14ac:dyDescent="0.25">
      <c r="B22" s="142">
        <f>B16+B19</f>
        <v>0</v>
      </c>
      <c r="C22" s="142">
        <f t="shared" ref="C22:D22" si="0">C16+C19</f>
        <v>0</v>
      </c>
      <c r="D22" s="142">
        <f t="shared" si="0"/>
        <v>0</v>
      </c>
      <c r="E22" s="142">
        <f>E16+E19</f>
        <v>0</v>
      </c>
      <c r="F22" s="143" t="str">
        <f>IF(F15&gt;=0,"100%")</f>
        <v>100%</v>
      </c>
      <c r="G22" s="143" t="str">
        <f t="shared" ref="G22:I22" si="1">IF(G15&gt;=0,"100%")</f>
        <v>100%</v>
      </c>
      <c r="H22" s="143" t="str">
        <f t="shared" si="1"/>
        <v>100%</v>
      </c>
      <c r="I22" s="143" t="str">
        <f t="shared" si="1"/>
        <v>100%</v>
      </c>
      <c r="J22" s="142">
        <f>J16+J19</f>
        <v>0</v>
      </c>
    </row>
    <row r="23" spans="1:13" ht="14.25" customHeight="1" x14ac:dyDescent="0.25">
      <c r="A23" s="144" t="s">
        <v>24</v>
      </c>
      <c r="B23" s="145"/>
      <c r="C23" s="145"/>
      <c r="D23" s="145"/>
      <c r="E23" s="145"/>
      <c r="F23" s="146"/>
      <c r="G23" s="145"/>
      <c r="H23" s="145"/>
      <c r="I23" s="145"/>
      <c r="J23" s="145"/>
      <c r="K23" s="145"/>
      <c r="L23" s="145"/>
      <c r="M23" s="147"/>
    </row>
    <row r="24" spans="1:13" ht="54.95" customHeight="1" x14ac:dyDescent="0.25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</row>
    <row r="25" spans="1:13" ht="54.95" customHeight="1" x14ac:dyDescent="0.25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2"/>
    </row>
    <row r="26" spans="1:13" s="148" customFormat="1" ht="78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37.9" customHeight="1" x14ac:dyDescent="0.25"/>
    <row r="28" spans="1:13" x14ac:dyDescent="0.25">
      <c r="A28" s="149"/>
      <c r="C28" s="213"/>
      <c r="D28" s="213"/>
      <c r="E28" s="149"/>
      <c r="F28" s="214"/>
      <c r="G28" s="214"/>
      <c r="H28" s="214"/>
      <c r="I28" s="214"/>
      <c r="J28" s="214"/>
      <c r="K28" s="150"/>
      <c r="L28" s="213"/>
      <c r="M28" s="213"/>
    </row>
    <row r="30" spans="1:13" ht="64.900000000000006" customHeight="1" x14ac:dyDescent="0.25">
      <c r="A30" s="187" t="s">
        <v>25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</row>
    <row r="32" spans="1:13" ht="33" customHeight="1" x14ac:dyDescent="0.25">
      <c r="C32" s="151"/>
      <c r="D32" s="151"/>
      <c r="E32" s="152"/>
      <c r="F32" s="152"/>
    </row>
    <row r="33" spans="3:6" ht="33" customHeight="1" x14ac:dyDescent="0.25">
      <c r="C33" s="151"/>
      <c r="D33" s="151"/>
      <c r="E33" s="151"/>
      <c r="F33" s="151"/>
    </row>
    <row r="34" spans="3:6" ht="33" customHeight="1" x14ac:dyDescent="0.25">
      <c r="C34" s="151"/>
      <c r="D34" s="151"/>
      <c r="E34" s="151"/>
      <c r="F34" s="151"/>
    </row>
    <row r="35" spans="3:6" x14ac:dyDescent="0.25">
      <c r="C35" s="151"/>
      <c r="D35" s="151"/>
      <c r="E35" s="151"/>
      <c r="F35" s="151"/>
    </row>
  </sheetData>
  <sheetProtection algorithmName="SHA-512" hashValue="bZwKW5LKxxV6V2sRJb96BIc94kBQvrmLEjefpuv62idBBDpw/wYH8jljEGTbHD2/76HVEWwRnWjwFINPi16yvA==" saltValue="DBjl6Wtwy3CzBL/MJtpHyg==" spinCount="100000" sheet="1" objects="1" scenarios="1"/>
  <mergeCells count="33">
    <mergeCell ref="B17:E17"/>
    <mergeCell ref="J17:M17"/>
    <mergeCell ref="A30:M30"/>
    <mergeCell ref="K18:M19"/>
    <mergeCell ref="C28:D28"/>
    <mergeCell ref="F28:J28"/>
    <mergeCell ref="L28:M28"/>
    <mergeCell ref="F15:F19"/>
    <mergeCell ref="G15:G19"/>
    <mergeCell ref="H15:H19"/>
    <mergeCell ref="I15:I19"/>
    <mergeCell ref="K15:M16"/>
    <mergeCell ref="A24:M24"/>
    <mergeCell ref="A25:M25"/>
    <mergeCell ref="M8:M9"/>
    <mergeCell ref="B9:H9"/>
    <mergeCell ref="I9:J9"/>
    <mergeCell ref="A13:J13"/>
    <mergeCell ref="K13:M14"/>
    <mergeCell ref="I14:J14"/>
    <mergeCell ref="B10:H10"/>
    <mergeCell ref="I10:J10"/>
    <mergeCell ref="B8:H8"/>
    <mergeCell ref="I8:J8"/>
    <mergeCell ref="K11:M11"/>
    <mergeCell ref="L12:M12"/>
    <mergeCell ref="A1:A7"/>
    <mergeCell ref="B1:H7"/>
    <mergeCell ref="K2:L2"/>
    <mergeCell ref="K3:L3"/>
    <mergeCell ref="K4:L4"/>
    <mergeCell ref="I6:L6"/>
    <mergeCell ref="I7:J7"/>
  </mergeCells>
  <printOptions horizontalCentered="1"/>
  <pageMargins left="0" right="0" top="0.62992125984251968" bottom="0.27559055118110237" header="0.59055118110236227" footer="0.15748031496062992"/>
  <pageSetup scale="53" orientation="landscape" r:id="rId1"/>
  <ignoredErrors>
    <ignoredError sqref="K10:L10 J16 B22:J22 E21:F2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zoomScale="90" zoomScaleNormal="90" workbookViewId="0">
      <selection sqref="A1:A7"/>
    </sheetView>
  </sheetViews>
  <sheetFormatPr baseColWidth="10" defaultColWidth="11.42578125" defaultRowHeight="15" x14ac:dyDescent="0.25"/>
  <cols>
    <col min="1" max="1" width="33.7109375" style="101" customWidth="1"/>
    <col min="2" max="12" width="14.7109375" style="101" customWidth="1"/>
    <col min="13" max="13" width="15.85546875" style="101" customWidth="1"/>
    <col min="14" max="14" width="14.42578125" style="101" bestFit="1" customWidth="1"/>
    <col min="15" max="16384" width="11.42578125" style="101"/>
  </cols>
  <sheetData>
    <row r="1" spans="1:14" ht="15" customHeight="1" x14ac:dyDescent="0.25">
      <c r="A1" s="218"/>
      <c r="B1" s="219" t="s">
        <v>144</v>
      </c>
      <c r="C1" s="219"/>
      <c r="D1" s="219"/>
      <c r="E1" s="219"/>
      <c r="F1" s="219"/>
      <c r="G1" s="219"/>
      <c r="H1" s="219"/>
      <c r="I1" s="99"/>
      <c r="J1" s="100"/>
    </row>
    <row r="2" spans="1:14" ht="15" customHeight="1" x14ac:dyDescent="0.25">
      <c r="A2" s="218"/>
      <c r="B2" s="219"/>
      <c r="C2" s="219"/>
      <c r="D2" s="219"/>
      <c r="E2" s="219"/>
      <c r="F2" s="219"/>
      <c r="G2" s="219"/>
      <c r="H2" s="219"/>
      <c r="I2" s="99"/>
      <c r="K2" s="228" t="s">
        <v>0</v>
      </c>
      <c r="L2" s="229"/>
      <c r="M2" s="159"/>
    </row>
    <row r="3" spans="1:14" ht="32.450000000000003" customHeight="1" x14ac:dyDescent="0.25">
      <c r="A3" s="218"/>
      <c r="B3" s="219"/>
      <c r="C3" s="219"/>
      <c r="D3" s="219"/>
      <c r="E3" s="219"/>
      <c r="F3" s="219"/>
      <c r="G3" s="219"/>
      <c r="H3" s="219"/>
      <c r="I3" s="99"/>
      <c r="K3" s="230" t="s">
        <v>1</v>
      </c>
      <c r="L3" s="231"/>
      <c r="M3" s="102" t="s">
        <v>50</v>
      </c>
    </row>
    <row r="4" spans="1:14" ht="15" customHeight="1" x14ac:dyDescent="0.25">
      <c r="A4" s="218"/>
      <c r="B4" s="219"/>
      <c r="C4" s="219"/>
      <c r="D4" s="219"/>
      <c r="E4" s="219"/>
      <c r="F4" s="219"/>
      <c r="G4" s="219"/>
      <c r="H4" s="219"/>
      <c r="I4" s="99"/>
      <c r="K4" s="230" t="s">
        <v>3</v>
      </c>
      <c r="L4" s="231"/>
      <c r="M4" s="102">
        <v>2020</v>
      </c>
    </row>
    <row r="5" spans="1:14" ht="15" customHeight="1" x14ac:dyDescent="0.25">
      <c r="A5" s="218"/>
      <c r="B5" s="219"/>
      <c r="C5" s="219"/>
      <c r="D5" s="219"/>
      <c r="E5" s="219"/>
      <c r="F5" s="219"/>
      <c r="G5" s="219"/>
      <c r="H5" s="219"/>
      <c r="I5" s="99"/>
      <c r="K5" s="103"/>
      <c r="L5" s="103"/>
      <c r="M5" s="104"/>
    </row>
    <row r="6" spans="1:14" ht="18" customHeight="1" x14ac:dyDescent="0.25">
      <c r="A6" s="218"/>
      <c r="B6" s="219"/>
      <c r="C6" s="219"/>
      <c r="D6" s="219"/>
      <c r="E6" s="219"/>
      <c r="F6" s="219"/>
      <c r="G6" s="219"/>
      <c r="H6" s="219"/>
      <c r="I6" s="221" t="s">
        <v>4</v>
      </c>
      <c r="J6" s="221"/>
      <c r="K6" s="221"/>
      <c r="L6" s="221"/>
    </row>
    <row r="7" spans="1:14" ht="51" x14ac:dyDescent="0.25">
      <c r="A7" s="218"/>
      <c r="B7" s="220"/>
      <c r="C7" s="220"/>
      <c r="D7" s="220"/>
      <c r="E7" s="220"/>
      <c r="F7" s="220"/>
      <c r="G7" s="220"/>
      <c r="H7" s="220"/>
      <c r="I7" s="222" t="s">
        <v>5</v>
      </c>
      <c r="J7" s="222"/>
      <c r="K7" s="105" t="s">
        <v>6</v>
      </c>
      <c r="L7" s="106" t="s">
        <v>7</v>
      </c>
      <c r="M7" s="185" t="s">
        <v>168</v>
      </c>
    </row>
    <row r="8" spans="1:14" ht="84.6" customHeight="1" x14ac:dyDescent="0.25">
      <c r="A8" s="107" t="s">
        <v>8</v>
      </c>
      <c r="B8" s="246" t="str">
        <f>'1ER TRIM'!B8</f>
        <v>ELEGIR INSTITUCIÓN</v>
      </c>
      <c r="C8" s="247"/>
      <c r="D8" s="247"/>
      <c r="E8" s="247"/>
      <c r="F8" s="247"/>
      <c r="G8" s="247"/>
      <c r="H8" s="248"/>
      <c r="I8" s="226" t="s">
        <v>52</v>
      </c>
      <c r="J8" s="227"/>
      <c r="K8" s="108">
        <f>'1ER TRIM'!K8</f>
        <v>0</v>
      </c>
      <c r="L8" s="109">
        <f>IF(K10=0,0,K8/K10)</f>
        <v>0</v>
      </c>
      <c r="M8" s="239"/>
      <c r="N8" s="110"/>
    </row>
    <row r="9" spans="1:14" ht="73.150000000000006" customHeight="1" x14ac:dyDescent="0.25">
      <c r="A9" s="111" t="s">
        <v>10</v>
      </c>
      <c r="B9" s="241" t="s">
        <v>11</v>
      </c>
      <c r="C9" s="242"/>
      <c r="D9" s="242"/>
      <c r="E9" s="242"/>
      <c r="F9" s="242"/>
      <c r="G9" s="242"/>
      <c r="H9" s="242"/>
      <c r="I9" s="226" t="s">
        <v>30</v>
      </c>
      <c r="J9" s="226"/>
      <c r="K9" s="108">
        <f>'1ER TRIM'!K9</f>
        <v>0</v>
      </c>
      <c r="L9" s="112">
        <f>IF(K10=0,0,K9/K10)</f>
        <v>0</v>
      </c>
      <c r="M9" s="240"/>
    </row>
    <row r="10" spans="1:14" ht="18" customHeight="1" x14ac:dyDescent="0.25">
      <c r="A10" s="113" t="s">
        <v>13</v>
      </c>
      <c r="B10" s="228" t="s">
        <v>14</v>
      </c>
      <c r="C10" s="243"/>
      <c r="D10" s="243"/>
      <c r="E10" s="243"/>
      <c r="F10" s="243"/>
      <c r="G10" s="243"/>
      <c r="H10" s="243"/>
      <c r="I10" s="244" t="s">
        <v>15</v>
      </c>
      <c r="J10" s="244"/>
      <c r="K10" s="114">
        <f>K8+K9</f>
        <v>0</v>
      </c>
      <c r="L10" s="115">
        <f>L8+L9</f>
        <v>0</v>
      </c>
      <c r="M10" s="153"/>
      <c r="N10" s="117"/>
    </row>
    <row r="11" spans="1:14" ht="33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249" t="s">
        <v>58</v>
      </c>
      <c r="L11" s="249"/>
      <c r="M11" s="249"/>
      <c r="N11" s="117"/>
    </row>
    <row r="12" spans="1:14" ht="18" customHeight="1" x14ac:dyDescent="0.25">
      <c r="A12" s="154"/>
      <c r="B12" s="119"/>
      <c r="C12" s="119"/>
      <c r="D12" s="119"/>
      <c r="E12" s="119"/>
      <c r="F12" s="119"/>
      <c r="G12" s="119"/>
      <c r="H12" s="119"/>
      <c r="I12" s="119"/>
      <c r="J12" s="119"/>
      <c r="K12" s="120"/>
      <c r="L12" s="250">
        <f>M8+'3ER TRIM '!F21</f>
        <v>0</v>
      </c>
      <c r="M12" s="251"/>
      <c r="N12" s="117"/>
    </row>
    <row r="13" spans="1:14" ht="16.149999999999999" customHeight="1" x14ac:dyDescent="0.25">
      <c r="A13" s="232" t="s">
        <v>47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3" t="s">
        <v>16</v>
      </c>
      <c r="L13" s="234"/>
      <c r="M13" s="235"/>
    </row>
    <row r="14" spans="1:14" ht="27" x14ac:dyDescent="0.25">
      <c r="A14" s="121"/>
      <c r="B14" s="122" t="s">
        <v>37</v>
      </c>
      <c r="C14" s="123" t="s">
        <v>38</v>
      </c>
      <c r="D14" s="123" t="s">
        <v>53</v>
      </c>
      <c r="E14" s="124" t="s">
        <v>17</v>
      </c>
      <c r="F14" s="124" t="s">
        <v>18</v>
      </c>
      <c r="G14" s="125" t="s">
        <v>19</v>
      </c>
      <c r="H14" s="124" t="s">
        <v>20</v>
      </c>
      <c r="I14" s="245" t="s">
        <v>21</v>
      </c>
      <c r="J14" s="245"/>
      <c r="K14" s="236"/>
      <c r="L14" s="237"/>
      <c r="M14" s="238"/>
    </row>
    <row r="15" spans="1:14" ht="41.45" customHeight="1" x14ac:dyDescent="0.25">
      <c r="A15" s="126" t="s">
        <v>9</v>
      </c>
      <c r="B15" s="168"/>
      <c r="C15" s="168"/>
      <c r="D15" s="168"/>
      <c r="E15" s="127">
        <f>B15+C15+D15</f>
        <v>0</v>
      </c>
      <c r="F15" s="252">
        <f>M8-E21</f>
        <v>0</v>
      </c>
      <c r="G15" s="190"/>
      <c r="H15" s="190"/>
      <c r="I15" s="193">
        <f>F15</f>
        <v>0</v>
      </c>
      <c r="J15" s="186"/>
      <c r="K15" s="196"/>
      <c r="L15" s="197"/>
      <c r="M15" s="198"/>
      <c r="N15" s="157"/>
    </row>
    <row r="16" spans="1:14" ht="41.25" customHeight="1" x14ac:dyDescent="0.25">
      <c r="A16" s="128" t="s">
        <v>22</v>
      </c>
      <c r="B16" s="129">
        <f>IF(B21=0,0,B15/B21)</f>
        <v>0</v>
      </c>
      <c r="C16" s="129">
        <f>IF(C21=0,0,C15/C21)</f>
        <v>0</v>
      </c>
      <c r="D16" s="129">
        <f>IF(D21=0,0,D15/D21)</f>
        <v>0</v>
      </c>
      <c r="E16" s="130">
        <f>IF(E21=0,0,E15/E21)</f>
        <v>0</v>
      </c>
      <c r="F16" s="253"/>
      <c r="G16" s="191"/>
      <c r="H16" s="191"/>
      <c r="I16" s="194"/>
      <c r="J16" s="129">
        <f>IF(J21=0,0,J15/J21)</f>
        <v>0</v>
      </c>
      <c r="K16" s="199"/>
      <c r="L16" s="200"/>
      <c r="M16" s="201"/>
      <c r="N16" s="157"/>
    </row>
    <row r="17" spans="1:13" ht="28.5" hidden="1" customHeight="1" x14ac:dyDescent="0.25">
      <c r="A17" s="131"/>
      <c r="B17" s="202"/>
      <c r="C17" s="202"/>
      <c r="D17" s="202"/>
      <c r="E17" s="255"/>
      <c r="F17" s="253"/>
      <c r="G17" s="191"/>
      <c r="H17" s="191"/>
      <c r="I17" s="194"/>
      <c r="J17" s="203"/>
      <c r="K17" s="202"/>
      <c r="L17" s="202"/>
      <c r="M17" s="202"/>
    </row>
    <row r="18" spans="1:13" ht="41.45" customHeight="1" x14ac:dyDescent="0.25">
      <c r="A18" s="132" t="s">
        <v>12</v>
      </c>
      <c r="B18" s="168"/>
      <c r="C18" s="168"/>
      <c r="D18" s="168"/>
      <c r="E18" s="127">
        <f>B18+C18+D18</f>
        <v>0</v>
      </c>
      <c r="F18" s="253"/>
      <c r="G18" s="191"/>
      <c r="H18" s="191"/>
      <c r="I18" s="194"/>
      <c r="J18" s="186"/>
      <c r="K18" s="204"/>
      <c r="L18" s="205"/>
      <c r="M18" s="206"/>
    </row>
    <row r="19" spans="1:13" ht="41.45" customHeight="1" x14ac:dyDescent="0.25">
      <c r="A19" s="128" t="s">
        <v>22</v>
      </c>
      <c r="B19" s="129">
        <f>IF(B21=0,0,B18/B21)</f>
        <v>0</v>
      </c>
      <c r="C19" s="129">
        <f>IF(C21=0,0,C18/C21)</f>
        <v>0</v>
      </c>
      <c r="D19" s="129">
        <f>IF(D21=0,0,D18/D21)</f>
        <v>0</v>
      </c>
      <c r="E19" s="130">
        <f>IF(E21=0,0,E18/E21)</f>
        <v>0</v>
      </c>
      <c r="F19" s="254"/>
      <c r="G19" s="192"/>
      <c r="H19" s="192"/>
      <c r="I19" s="195"/>
      <c r="J19" s="129">
        <f>IF(J21=0,0,J18/J21)</f>
        <v>0</v>
      </c>
      <c r="K19" s="207"/>
      <c r="L19" s="208"/>
      <c r="M19" s="209"/>
    </row>
    <row r="20" spans="1:13" ht="18" x14ac:dyDescent="0.25">
      <c r="A20" s="133"/>
      <c r="B20" s="133"/>
      <c r="C20" s="133"/>
      <c r="D20" s="133"/>
      <c r="E20" s="134"/>
      <c r="F20" s="135"/>
      <c r="G20" s="135"/>
      <c r="H20" s="135"/>
      <c r="I20" s="135"/>
      <c r="J20" s="135"/>
      <c r="K20" s="136"/>
      <c r="L20" s="136"/>
      <c r="M20" s="133"/>
    </row>
    <row r="21" spans="1:13" ht="18" x14ac:dyDescent="0.25">
      <c r="A21" s="137" t="s">
        <v>23</v>
      </c>
      <c r="B21" s="138">
        <f>B15+B18</f>
        <v>0</v>
      </c>
      <c r="C21" s="138">
        <f>C15+C18</f>
        <v>0</v>
      </c>
      <c r="D21" s="138">
        <f>D15+D18</f>
        <v>0</v>
      </c>
      <c r="E21" s="138">
        <f>E15+E18</f>
        <v>0</v>
      </c>
      <c r="F21" s="138">
        <f>F15</f>
        <v>0</v>
      </c>
      <c r="G21" s="138">
        <f>G15</f>
        <v>0</v>
      </c>
      <c r="H21" s="138">
        <f>H15</f>
        <v>0</v>
      </c>
      <c r="I21" s="138">
        <f>I15</f>
        <v>0</v>
      </c>
      <c r="J21" s="138">
        <f>J15+J18</f>
        <v>0</v>
      </c>
      <c r="K21" s="139"/>
      <c r="L21" s="140"/>
      <c r="M21" s="141"/>
    </row>
    <row r="22" spans="1:13" ht="14.25" customHeight="1" x14ac:dyDescent="0.25">
      <c r="B22" s="142">
        <f>B16+B19</f>
        <v>0</v>
      </c>
      <c r="C22" s="142">
        <f>C16+C19</f>
        <v>0</v>
      </c>
      <c r="D22" s="142">
        <f>D16+D19</f>
        <v>0</v>
      </c>
      <c r="E22" s="142">
        <f>B16+B19</f>
        <v>0</v>
      </c>
      <c r="F22" s="143"/>
      <c r="G22" s="143" t="str">
        <f t="shared" ref="G22:I22" si="0">IF(G15&gt;=0,"100%")</f>
        <v>100%</v>
      </c>
      <c r="H22" s="143" t="str">
        <f t="shared" si="0"/>
        <v>100%</v>
      </c>
      <c r="I22" s="143" t="str">
        <f t="shared" si="0"/>
        <v>100%</v>
      </c>
      <c r="J22" s="142">
        <f>J16+J19</f>
        <v>0</v>
      </c>
    </row>
    <row r="23" spans="1:13" ht="14.25" customHeight="1" x14ac:dyDescent="0.25">
      <c r="A23" s="144" t="s">
        <v>24</v>
      </c>
      <c r="B23" s="145"/>
      <c r="C23" s="145"/>
      <c r="D23" s="145"/>
      <c r="E23" s="145"/>
      <c r="F23" s="146"/>
      <c r="G23" s="145"/>
      <c r="H23" s="145"/>
      <c r="I23" s="145"/>
      <c r="J23" s="145"/>
      <c r="K23" s="145"/>
      <c r="L23" s="145"/>
      <c r="M23" s="147"/>
    </row>
    <row r="24" spans="1:13" ht="54.95" customHeight="1" x14ac:dyDescent="0.25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</row>
    <row r="25" spans="1:13" ht="54.95" customHeight="1" x14ac:dyDescent="0.25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2"/>
    </row>
    <row r="26" spans="1:13" s="148" customFormat="1" ht="78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37.9" customHeight="1" x14ac:dyDescent="0.25"/>
    <row r="28" spans="1:13" x14ac:dyDescent="0.25">
      <c r="A28" s="149"/>
      <c r="C28" s="213"/>
      <c r="D28" s="213"/>
      <c r="E28" s="149"/>
      <c r="F28" s="214"/>
      <c r="G28" s="214"/>
      <c r="H28" s="214"/>
      <c r="I28" s="214"/>
      <c r="J28" s="214"/>
      <c r="K28" s="150"/>
      <c r="L28" s="213"/>
      <c r="M28" s="213"/>
    </row>
    <row r="30" spans="1:13" ht="64.900000000000006" customHeight="1" x14ac:dyDescent="0.25">
      <c r="A30" s="187" t="s">
        <v>25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</row>
    <row r="32" spans="1:13" ht="33" customHeight="1" x14ac:dyDescent="0.25">
      <c r="C32" s="151"/>
      <c r="D32" s="151"/>
      <c r="E32" s="152"/>
      <c r="F32" s="152"/>
    </row>
    <row r="33" spans="3:6" ht="33" customHeight="1" x14ac:dyDescent="0.25">
      <c r="C33" s="151"/>
      <c r="D33" s="151"/>
      <c r="E33" s="151"/>
      <c r="F33" s="151"/>
    </row>
    <row r="34" spans="3:6" ht="33" customHeight="1" x14ac:dyDescent="0.25">
      <c r="C34" s="151"/>
      <c r="D34" s="151"/>
      <c r="E34" s="151"/>
      <c r="F34" s="151"/>
    </row>
    <row r="35" spans="3:6" x14ac:dyDescent="0.25">
      <c r="C35" s="151"/>
      <c r="D35" s="151"/>
      <c r="E35" s="151"/>
      <c r="F35" s="151"/>
    </row>
  </sheetData>
  <sheetProtection algorithmName="SHA-512" hashValue="r031QTQbzFmnXKoAuDCBNS59U2ZtOA8rAHuBNFCFi+nJtstGPDrnHCZCG4BSAHaQAQlbHnh+jjyH1LmVETaqXA==" saltValue="uIWmpgsalu/Khtl/FGQScA==" spinCount="100000" sheet="1" objects="1" scenarios="1"/>
  <mergeCells count="33">
    <mergeCell ref="A30:M30"/>
    <mergeCell ref="C28:D28"/>
    <mergeCell ref="F28:J28"/>
    <mergeCell ref="L28:M28"/>
    <mergeCell ref="G15:G19"/>
    <mergeCell ref="H15:H19"/>
    <mergeCell ref="I15:I19"/>
    <mergeCell ref="K15:M16"/>
    <mergeCell ref="K18:M19"/>
    <mergeCell ref="A24:M24"/>
    <mergeCell ref="A25:M25"/>
    <mergeCell ref="B17:E17"/>
    <mergeCell ref="J17:M17"/>
    <mergeCell ref="F15:F19"/>
    <mergeCell ref="A1:A7"/>
    <mergeCell ref="B1:H7"/>
    <mergeCell ref="K2:L2"/>
    <mergeCell ref="K3:L3"/>
    <mergeCell ref="K4:L4"/>
    <mergeCell ref="I6:L6"/>
    <mergeCell ref="I7:J7"/>
    <mergeCell ref="B9:H9"/>
    <mergeCell ref="I9:J9"/>
    <mergeCell ref="A13:J13"/>
    <mergeCell ref="M8:M9"/>
    <mergeCell ref="K13:M14"/>
    <mergeCell ref="B8:H8"/>
    <mergeCell ref="I8:J8"/>
    <mergeCell ref="I14:J14"/>
    <mergeCell ref="B10:H10"/>
    <mergeCell ref="I10:J10"/>
    <mergeCell ref="K11:M11"/>
    <mergeCell ref="L12:M12"/>
  </mergeCells>
  <printOptions horizontalCentered="1"/>
  <pageMargins left="0" right="0" top="0.62992125984251968" bottom="0.27559055118110237" header="0.59055118110236227" footer="0.15748031496062992"/>
  <pageSetup scale="55" orientation="landscape" r:id="rId1"/>
  <ignoredErrors>
    <ignoredError sqref="K10:L10 F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zoomScale="80" zoomScaleNormal="80" workbookViewId="0">
      <selection activeCell="P14" sqref="P14"/>
    </sheetView>
  </sheetViews>
  <sheetFormatPr baseColWidth="10" defaultColWidth="11.42578125" defaultRowHeight="15" x14ac:dyDescent="0.25"/>
  <cols>
    <col min="1" max="1" width="33.7109375" style="3" customWidth="1"/>
    <col min="2" max="6" width="14.7109375" style="3" customWidth="1"/>
    <col min="7" max="7" width="15.85546875" style="3" customWidth="1"/>
    <col min="8" max="11" width="14.7109375" style="3" customWidth="1"/>
    <col min="12" max="12" width="14.85546875" style="3" customWidth="1"/>
    <col min="13" max="13" width="15.85546875" style="3" customWidth="1"/>
    <col min="14" max="14" width="14.42578125" style="3" bestFit="1" customWidth="1"/>
    <col min="15" max="16384" width="11.42578125" style="3"/>
  </cols>
  <sheetData>
    <row r="1" spans="1:14" ht="15" customHeight="1" x14ac:dyDescent="0.25">
      <c r="A1" s="278"/>
      <c r="B1" s="282" t="s">
        <v>145</v>
      </c>
      <c r="C1" s="282"/>
      <c r="D1" s="282"/>
      <c r="E1" s="282"/>
      <c r="F1" s="282"/>
      <c r="G1" s="282"/>
      <c r="H1" s="1"/>
      <c r="I1" s="2"/>
    </row>
    <row r="2" spans="1:14" ht="15" customHeight="1" x14ac:dyDescent="0.25">
      <c r="A2" s="278"/>
      <c r="B2" s="282"/>
      <c r="C2" s="282"/>
      <c r="D2" s="282"/>
      <c r="E2" s="282"/>
      <c r="F2" s="282"/>
      <c r="G2" s="282"/>
      <c r="H2" s="1"/>
      <c r="K2" s="261" t="s">
        <v>0</v>
      </c>
      <c r="L2" s="263"/>
      <c r="M2" s="4"/>
    </row>
    <row r="3" spans="1:14" ht="32.450000000000003" customHeight="1" x14ac:dyDescent="0.25">
      <c r="A3" s="278"/>
      <c r="B3" s="282"/>
      <c r="C3" s="282"/>
      <c r="D3" s="282"/>
      <c r="E3" s="282"/>
      <c r="F3" s="282"/>
      <c r="G3" s="282"/>
      <c r="H3" s="1"/>
      <c r="K3" s="295" t="s">
        <v>40</v>
      </c>
      <c r="L3" s="296"/>
      <c r="M3" s="267">
        <v>2020</v>
      </c>
    </row>
    <row r="4" spans="1:14" ht="15" customHeight="1" x14ac:dyDescent="0.25">
      <c r="A4" s="278"/>
      <c r="B4" s="282"/>
      <c r="C4" s="282"/>
      <c r="D4" s="282"/>
      <c r="E4" s="282"/>
      <c r="F4" s="282"/>
      <c r="G4" s="282"/>
      <c r="H4" s="1"/>
      <c r="K4" s="297"/>
      <c r="L4" s="298"/>
      <c r="M4" s="268"/>
    </row>
    <row r="5" spans="1:14" ht="15" customHeight="1" x14ac:dyDescent="0.25">
      <c r="A5" s="278"/>
      <c r="B5" s="282"/>
      <c r="C5" s="282"/>
      <c r="D5" s="282"/>
      <c r="E5" s="282"/>
      <c r="F5" s="282"/>
      <c r="G5" s="282"/>
      <c r="H5" s="1"/>
      <c r="J5" s="6"/>
      <c r="K5" s="6"/>
      <c r="L5" s="74"/>
      <c r="M5" s="36"/>
    </row>
    <row r="6" spans="1:14" ht="18" customHeight="1" x14ac:dyDescent="0.25">
      <c r="A6" s="278"/>
      <c r="B6" s="282"/>
      <c r="C6" s="282"/>
      <c r="D6" s="282"/>
      <c r="E6" s="282"/>
      <c r="F6" s="282"/>
      <c r="G6" s="282"/>
      <c r="H6" s="290" t="s">
        <v>4</v>
      </c>
      <c r="I6" s="290"/>
      <c r="J6" s="290"/>
      <c r="K6" s="290"/>
    </row>
    <row r="7" spans="1:14" ht="60.6" customHeight="1" x14ac:dyDescent="0.25">
      <c r="A7" s="278"/>
      <c r="B7" s="283"/>
      <c r="C7" s="283"/>
      <c r="D7" s="283"/>
      <c r="E7" s="283"/>
      <c r="F7" s="283"/>
      <c r="G7" s="283"/>
      <c r="H7" s="293" t="s">
        <v>5</v>
      </c>
      <c r="I7" s="294"/>
      <c r="J7" s="7" t="s">
        <v>6</v>
      </c>
      <c r="K7" s="8" t="s">
        <v>7</v>
      </c>
      <c r="L7" s="20" t="s">
        <v>19</v>
      </c>
      <c r="M7" s="9" t="s">
        <v>142</v>
      </c>
    </row>
    <row r="8" spans="1:14" ht="84.6" customHeight="1" x14ac:dyDescent="0.25">
      <c r="A8" s="10" t="s">
        <v>8</v>
      </c>
      <c r="B8" s="284" t="str">
        <f>'1ER TRIM'!B8</f>
        <v>ELEGIR INSTITUCIÓN</v>
      </c>
      <c r="C8" s="285"/>
      <c r="D8" s="285"/>
      <c r="E8" s="285"/>
      <c r="F8" s="285"/>
      <c r="G8" s="286"/>
      <c r="H8" s="291" t="s">
        <v>52</v>
      </c>
      <c r="I8" s="292"/>
      <c r="J8" s="76">
        <f>'1ER TRIM'!K8</f>
        <v>0</v>
      </c>
      <c r="K8" s="11">
        <f>IF(J10=0,0,J8/J10)</f>
        <v>0</v>
      </c>
      <c r="L8" s="258"/>
      <c r="M8" s="258">
        <f>'1ER TRIM'!M8:M9+'2DO TRIM'!M8:M9+'3ER TRIM '!M8:M9+'4TO TRIM '!M8:M9</f>
        <v>0</v>
      </c>
      <c r="N8" s="12"/>
    </row>
    <row r="9" spans="1:14" ht="73.150000000000006" customHeight="1" x14ac:dyDescent="0.25">
      <c r="A9" s="13" t="s">
        <v>10</v>
      </c>
      <c r="B9" s="287" t="s">
        <v>11</v>
      </c>
      <c r="C9" s="288"/>
      <c r="D9" s="288"/>
      <c r="E9" s="288"/>
      <c r="F9" s="288"/>
      <c r="G9" s="289"/>
      <c r="H9" s="291" t="s">
        <v>30</v>
      </c>
      <c r="I9" s="292"/>
      <c r="J9" s="76">
        <f>'1ER TRIM'!K9</f>
        <v>0</v>
      </c>
      <c r="K9" s="15">
        <f>IF(J10=0,0,J9/J10)</f>
        <v>0</v>
      </c>
      <c r="L9" s="259"/>
      <c r="M9" s="259"/>
    </row>
    <row r="10" spans="1:14" ht="18" customHeight="1" x14ac:dyDescent="0.25">
      <c r="A10" s="16" t="s">
        <v>13</v>
      </c>
      <c r="B10" s="261" t="s">
        <v>14</v>
      </c>
      <c r="C10" s="262"/>
      <c r="D10" s="262"/>
      <c r="E10" s="262"/>
      <c r="F10" s="262"/>
      <c r="G10" s="263"/>
      <c r="H10" s="261" t="s">
        <v>15</v>
      </c>
      <c r="I10" s="263"/>
      <c r="J10" s="75">
        <f>J8+J9</f>
        <v>0</v>
      </c>
      <c r="K10" s="43">
        <f>K8+K9</f>
        <v>0</v>
      </c>
      <c r="L10" s="91"/>
      <c r="M10" s="92"/>
      <c r="N10" s="18"/>
    </row>
    <row r="11" spans="1:14" ht="18" customHeight="1" x14ac:dyDescent="0.25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18"/>
    </row>
    <row r="12" spans="1:14" ht="18" customHeight="1" x14ac:dyDescent="0.2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280"/>
      <c r="M12" s="281"/>
      <c r="N12" s="18"/>
    </row>
    <row r="13" spans="1:14" ht="16.149999999999999" customHeight="1" x14ac:dyDescent="0.25">
      <c r="A13" s="257" t="s">
        <v>48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</row>
    <row r="14" spans="1:14" ht="45" x14ac:dyDescent="0.25">
      <c r="A14" s="61"/>
      <c r="B14" s="39" t="s">
        <v>41</v>
      </c>
      <c r="C14" s="40" t="s">
        <v>42</v>
      </c>
      <c r="D14" s="40" t="s">
        <v>43</v>
      </c>
      <c r="E14" s="40" t="s">
        <v>44</v>
      </c>
      <c r="F14" s="62" t="s">
        <v>17</v>
      </c>
      <c r="G14" s="20" t="s">
        <v>19</v>
      </c>
      <c r="H14" s="62" t="s">
        <v>20</v>
      </c>
      <c r="I14" s="62" t="s">
        <v>60</v>
      </c>
      <c r="J14" s="275" t="s">
        <v>21</v>
      </c>
      <c r="K14" s="275"/>
      <c r="L14" s="50" t="s">
        <v>59</v>
      </c>
      <c r="M14" s="50" t="s">
        <v>61</v>
      </c>
    </row>
    <row r="15" spans="1:14" ht="41.45" customHeight="1" x14ac:dyDescent="0.25">
      <c r="A15" s="41" t="s">
        <v>9</v>
      </c>
      <c r="B15" s="46">
        <f>'1ER TRIM'!E15</f>
        <v>0</v>
      </c>
      <c r="C15" s="46">
        <f>'2DO TRIM'!E15</f>
        <v>0</v>
      </c>
      <c r="D15" s="46">
        <f>'3ER TRIM '!E15</f>
        <v>0</v>
      </c>
      <c r="E15" s="46">
        <f>'4TO TRIM '!E15</f>
        <v>0</v>
      </c>
      <c r="F15" s="46">
        <f>B15+C15+D15+E15</f>
        <v>0</v>
      </c>
      <c r="G15" s="276">
        <f>'1ER TRIM'!G21+'2DO TRIM'!G21+'3ER TRIM '!G21+'4TO TRIM '!G21</f>
        <v>0</v>
      </c>
      <c r="H15" s="276">
        <f>'1ER TRIM'!H21+'2DO TRIM'!H21+'3ER TRIM '!H21+'4TO TRIM '!H21</f>
        <v>0</v>
      </c>
      <c r="I15" s="276">
        <f>G15+F21</f>
        <v>0</v>
      </c>
      <c r="J15" s="276"/>
      <c r="K15" s="46"/>
      <c r="L15" s="279"/>
      <c r="M15" s="256">
        <f>M8+L15</f>
        <v>0</v>
      </c>
      <c r="N15" s="45"/>
    </row>
    <row r="16" spans="1:14" ht="41.45" customHeight="1" x14ac:dyDescent="0.25">
      <c r="A16" s="21" t="s">
        <v>22</v>
      </c>
      <c r="B16" s="65">
        <f>IF(B21=0,0,B15/B21)</f>
        <v>0</v>
      </c>
      <c r="C16" s="65">
        <f>IF(C21=0,0,C15/C21)</f>
        <v>0</v>
      </c>
      <c r="D16" s="65">
        <f>IF(D21=0,0,D15/D21)</f>
        <v>0</v>
      </c>
      <c r="E16" s="65">
        <f>IF(E21=0,0,E15/E21)</f>
        <v>0</v>
      </c>
      <c r="F16" s="65">
        <f>IF(F21=0,0,F15/F21)</f>
        <v>0</v>
      </c>
      <c r="G16" s="276"/>
      <c r="H16" s="276"/>
      <c r="I16" s="276"/>
      <c r="J16" s="276"/>
      <c r="K16" s="65">
        <f>IF(K21=0,0,K15/K21)</f>
        <v>0</v>
      </c>
      <c r="L16" s="279"/>
      <c r="M16" s="256"/>
    </row>
    <row r="17" spans="1:14" ht="23.25" customHeight="1" x14ac:dyDescent="0.25">
      <c r="A17" s="59"/>
      <c r="B17" s="277"/>
      <c r="C17" s="277"/>
      <c r="D17" s="277"/>
      <c r="E17" s="277"/>
      <c r="F17" s="277"/>
      <c r="G17" s="276"/>
      <c r="H17" s="276"/>
      <c r="I17" s="276"/>
      <c r="J17" s="276"/>
      <c r="K17" s="66"/>
      <c r="L17" s="279"/>
      <c r="M17" s="256"/>
    </row>
    <row r="18" spans="1:14" ht="41.45" customHeight="1" x14ac:dyDescent="0.25">
      <c r="A18" s="42" t="s">
        <v>12</v>
      </c>
      <c r="B18" s="46">
        <f>'1ER TRIM'!E18</f>
        <v>0</v>
      </c>
      <c r="C18" s="46">
        <f>'2DO TRIM'!E18</f>
        <v>0</v>
      </c>
      <c r="D18" s="46">
        <f>'3ER TRIM '!E18</f>
        <v>0</v>
      </c>
      <c r="E18" s="46">
        <f>'4TO TRIM '!E18</f>
        <v>0</v>
      </c>
      <c r="F18" s="46">
        <f>B18+C18+D18+E18</f>
        <v>0</v>
      </c>
      <c r="G18" s="276"/>
      <c r="H18" s="276"/>
      <c r="I18" s="276"/>
      <c r="J18" s="276"/>
      <c r="K18" s="46"/>
      <c r="L18" s="279"/>
      <c r="M18" s="256"/>
      <c r="N18" s="45"/>
    </row>
    <row r="19" spans="1:14" ht="41.45" customHeight="1" x14ac:dyDescent="0.25">
      <c r="A19" s="21" t="s">
        <v>22</v>
      </c>
      <c r="B19" s="65">
        <f>IF(B21=0,0,B18/B21)</f>
        <v>0</v>
      </c>
      <c r="C19" s="65">
        <f>IF(C21=0,0,C18/C21)</f>
        <v>0</v>
      </c>
      <c r="D19" s="65">
        <f>IF(D21=0,0,D18/D21)</f>
        <v>0</v>
      </c>
      <c r="E19" s="65">
        <f>IF(E21=0,0,E18/E21)</f>
        <v>0</v>
      </c>
      <c r="F19" s="65">
        <f>IF(F21=0,0,F18/F21)</f>
        <v>0</v>
      </c>
      <c r="G19" s="276"/>
      <c r="H19" s="276"/>
      <c r="I19" s="276"/>
      <c r="J19" s="276"/>
      <c r="K19" s="65">
        <f>IF(K21=0,0,K18/K21)</f>
        <v>0</v>
      </c>
      <c r="L19" s="279"/>
      <c r="M19" s="256"/>
    </row>
    <row r="20" spans="1:14" ht="18" x14ac:dyDescent="0.25">
      <c r="A20" s="22"/>
      <c r="B20" s="22"/>
      <c r="C20" s="22"/>
      <c r="D20" s="22"/>
      <c r="E20" s="22"/>
      <c r="F20" s="23"/>
      <c r="G20" s="24"/>
      <c r="H20" s="24"/>
      <c r="I20" s="24"/>
      <c r="J20" s="24"/>
      <c r="K20" s="25"/>
      <c r="L20" s="26"/>
      <c r="M20" s="22"/>
    </row>
    <row r="21" spans="1:14" ht="18" x14ac:dyDescent="0.25">
      <c r="A21" s="27" t="s">
        <v>23</v>
      </c>
      <c r="B21" s="67">
        <f>B15+B18</f>
        <v>0</v>
      </c>
      <c r="C21" s="67">
        <f>C15+C18</f>
        <v>0</v>
      </c>
      <c r="D21" s="67">
        <f>D15+D18</f>
        <v>0</v>
      </c>
      <c r="E21" s="67">
        <f>E15+E18</f>
        <v>0</v>
      </c>
      <c r="F21" s="28">
        <f>F15+F18</f>
        <v>0</v>
      </c>
      <c r="G21" s="28"/>
      <c r="H21" s="28">
        <f>G15</f>
        <v>0</v>
      </c>
      <c r="I21" s="28">
        <f>H15</f>
        <v>0</v>
      </c>
      <c r="J21" s="28">
        <f>J15</f>
        <v>0</v>
      </c>
      <c r="K21" s="28">
        <f>K15+K18</f>
        <v>0</v>
      </c>
      <c r="L21" s="29"/>
      <c r="M21" s="30"/>
    </row>
    <row r="22" spans="1:14" x14ac:dyDescent="0.25">
      <c r="B22" s="31">
        <f>B16+B19</f>
        <v>0</v>
      </c>
      <c r="C22" s="31">
        <f t="shared" ref="C22" si="0">C16+C19</f>
        <v>0</v>
      </c>
      <c r="D22" s="31">
        <f>D16+D19</f>
        <v>0</v>
      </c>
      <c r="E22" s="31">
        <f>E16+E19</f>
        <v>0</v>
      </c>
      <c r="F22" s="31">
        <f t="shared" ref="F22" si="1">B16+B19</f>
        <v>0</v>
      </c>
      <c r="G22" s="32"/>
      <c r="H22" s="32" t="str">
        <f>IF(G15&gt;=0,"100%")</f>
        <v>100%</v>
      </c>
      <c r="I22" s="32" t="str">
        <f>IF(H15&gt;=0,"100%")</f>
        <v>100%</v>
      </c>
      <c r="J22" s="32" t="str">
        <f>IF(J15&gt;=0,"100%")</f>
        <v>100%</v>
      </c>
      <c r="K22" s="31">
        <f>K16+K19</f>
        <v>0</v>
      </c>
    </row>
    <row r="23" spans="1:14" ht="15.75" customHeight="1" x14ac:dyDescent="0.25">
      <c r="A23" s="33" t="s">
        <v>24</v>
      </c>
      <c r="B23" s="34"/>
      <c r="C23" s="34"/>
      <c r="D23" s="34"/>
      <c r="E23" s="34"/>
      <c r="F23" s="34"/>
      <c r="G23" s="34"/>
      <c r="H23" s="47"/>
      <c r="I23" s="34"/>
      <c r="J23" s="34"/>
      <c r="K23" s="34"/>
      <c r="L23" s="34"/>
      <c r="M23" s="35"/>
    </row>
    <row r="24" spans="1:14" ht="62.45" customHeight="1" x14ac:dyDescent="0.25">
      <c r="A24" s="169"/>
      <c r="B24" s="170"/>
      <c r="C24" s="170"/>
      <c r="D24" s="170"/>
      <c r="E24" s="170"/>
      <c r="F24" s="170"/>
      <c r="G24" s="170"/>
      <c r="H24" s="172"/>
      <c r="I24" s="170"/>
      <c r="J24" s="170"/>
      <c r="K24" s="170"/>
      <c r="L24" s="170"/>
      <c r="M24" s="171"/>
    </row>
    <row r="25" spans="1:14" ht="66.599999999999994" customHeight="1" x14ac:dyDescent="0.2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1"/>
    </row>
    <row r="26" spans="1:14" ht="78" customHeight="1" x14ac:dyDescent="0.25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</row>
    <row r="27" spans="1:14" ht="37.9" customHeight="1" x14ac:dyDescent="0.25"/>
    <row r="28" spans="1:14" x14ac:dyDescent="0.25">
      <c r="A28" s="36"/>
      <c r="C28" s="273"/>
      <c r="D28" s="273"/>
      <c r="E28" s="273"/>
      <c r="F28" s="36"/>
      <c r="G28" s="274"/>
      <c r="H28" s="274"/>
      <c r="I28" s="274"/>
      <c r="J28" s="274"/>
      <c r="K28" s="274"/>
      <c r="L28" s="273"/>
      <c r="M28" s="273"/>
    </row>
    <row r="30" spans="1:14" ht="64.900000000000006" customHeight="1" x14ac:dyDescent="0.25">
      <c r="A30" s="264" t="s">
        <v>25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6"/>
    </row>
    <row r="32" spans="1:14" ht="33" customHeight="1" x14ac:dyDescent="0.25">
      <c r="C32" s="19"/>
      <c r="D32" s="19"/>
      <c r="E32" s="19"/>
      <c r="F32" s="38"/>
      <c r="G32" s="38"/>
    </row>
    <row r="33" spans="3:7" ht="33" customHeight="1" x14ac:dyDescent="0.25">
      <c r="C33" s="19"/>
      <c r="D33" s="19"/>
      <c r="E33" s="19"/>
      <c r="F33" s="19"/>
      <c r="G33" s="19"/>
    </row>
    <row r="34" spans="3:7" ht="33" customHeight="1" x14ac:dyDescent="0.25">
      <c r="C34" s="19"/>
      <c r="D34" s="19"/>
      <c r="E34" s="19"/>
      <c r="F34" s="19"/>
      <c r="G34" s="19"/>
    </row>
    <row r="35" spans="3:7" x14ac:dyDescent="0.25">
      <c r="C35" s="19"/>
      <c r="D35" s="19"/>
      <c r="E35" s="19"/>
      <c r="F35" s="19"/>
      <c r="G35" s="19"/>
    </row>
  </sheetData>
  <sheetProtection algorithmName="SHA-512" hashValue="zxMcDwfOzPgK6VosClNTDmq6ArC4DwDH1FxQFbd1eLaZfe9fzQ7HxwpMjtdPeOLGvmzTRAAAnDPRaQJRq4giwQ==" saltValue="6tzslRlIhK52cUxWTNYUCQ==" spinCount="100000" sheet="1" objects="1" scenarios="1"/>
  <mergeCells count="32">
    <mergeCell ref="B1:G7"/>
    <mergeCell ref="B8:G8"/>
    <mergeCell ref="B9:G9"/>
    <mergeCell ref="H6:K6"/>
    <mergeCell ref="H8:I8"/>
    <mergeCell ref="H9:I9"/>
    <mergeCell ref="H7:I7"/>
    <mergeCell ref="K2:L2"/>
    <mergeCell ref="K3:L4"/>
    <mergeCell ref="A30:M30"/>
    <mergeCell ref="M3:M4"/>
    <mergeCell ref="A25:M25"/>
    <mergeCell ref="A26:L26"/>
    <mergeCell ref="C28:E28"/>
    <mergeCell ref="G28:K28"/>
    <mergeCell ref="L28:M28"/>
    <mergeCell ref="J14:K14"/>
    <mergeCell ref="G15:G19"/>
    <mergeCell ref="H15:H19"/>
    <mergeCell ref="J15:J19"/>
    <mergeCell ref="B17:F17"/>
    <mergeCell ref="I15:I19"/>
    <mergeCell ref="A1:A7"/>
    <mergeCell ref="L15:L19"/>
    <mergeCell ref="L12:M12"/>
    <mergeCell ref="M15:M19"/>
    <mergeCell ref="A13:M13"/>
    <mergeCell ref="M8:M9"/>
    <mergeCell ref="A11:M11"/>
    <mergeCell ref="B10:G10"/>
    <mergeCell ref="H10:I10"/>
    <mergeCell ref="L8:L9"/>
  </mergeCells>
  <printOptions horizontalCentered="1"/>
  <pageMargins left="0" right="0" top="0.62992125984251968" bottom="0.27559055118110237" header="0.59055118110236227" footer="0.15748031496062992"/>
  <pageSetup scale="51" orientation="landscape" r:id="rId1"/>
  <ignoredErrors>
    <ignoredError sqref="B16:F19 C15:F15 B21:C21 D21:F21 G16:I1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N35"/>
  <sheetViews>
    <sheetView zoomScale="90" zoomScaleNormal="90" zoomScaleSheetLayoutView="70" workbookViewId="0">
      <selection sqref="A1:A7"/>
    </sheetView>
  </sheetViews>
  <sheetFormatPr baseColWidth="10" defaultColWidth="11.42578125" defaultRowHeight="15" x14ac:dyDescent="0.25"/>
  <cols>
    <col min="1" max="1" width="33.7109375" style="3" customWidth="1"/>
    <col min="2" max="12" width="14.7109375" style="3" customWidth="1"/>
    <col min="13" max="13" width="15.85546875" style="3" customWidth="1"/>
    <col min="14" max="14" width="14.42578125" style="3" bestFit="1" customWidth="1"/>
    <col min="15" max="16384" width="11.42578125" style="3"/>
  </cols>
  <sheetData>
    <row r="1" spans="1:14" ht="15" customHeight="1" x14ac:dyDescent="0.25">
      <c r="A1" s="278"/>
      <c r="B1" s="282" t="s">
        <v>144</v>
      </c>
      <c r="C1" s="282"/>
      <c r="D1" s="282"/>
      <c r="E1" s="282"/>
      <c r="F1" s="282"/>
      <c r="G1" s="282"/>
      <c r="H1" s="282"/>
      <c r="I1" s="1"/>
      <c r="J1" s="2"/>
    </row>
    <row r="2" spans="1:14" ht="15" customHeight="1" x14ac:dyDescent="0.25">
      <c r="A2" s="278"/>
      <c r="B2" s="282"/>
      <c r="C2" s="282"/>
      <c r="D2" s="282"/>
      <c r="E2" s="282"/>
      <c r="F2" s="282"/>
      <c r="G2" s="282"/>
      <c r="H2" s="282"/>
      <c r="I2" s="1"/>
      <c r="K2" s="261" t="s">
        <v>0</v>
      </c>
      <c r="L2" s="263"/>
      <c r="M2" s="4"/>
    </row>
    <row r="3" spans="1:14" ht="32.450000000000003" customHeight="1" x14ac:dyDescent="0.25">
      <c r="A3" s="278"/>
      <c r="B3" s="282"/>
      <c r="C3" s="282"/>
      <c r="D3" s="282"/>
      <c r="E3" s="282"/>
      <c r="F3" s="282"/>
      <c r="G3" s="282"/>
      <c r="H3" s="282"/>
      <c r="I3" s="1"/>
      <c r="K3" s="299" t="s">
        <v>1</v>
      </c>
      <c r="L3" s="300"/>
      <c r="M3" s="5"/>
    </row>
    <row r="4" spans="1:14" ht="15" customHeight="1" x14ac:dyDescent="0.25">
      <c r="A4" s="278"/>
      <c r="B4" s="282"/>
      <c r="C4" s="282"/>
      <c r="D4" s="282"/>
      <c r="E4" s="282"/>
      <c r="F4" s="282"/>
      <c r="G4" s="282"/>
      <c r="H4" s="282"/>
      <c r="I4" s="1"/>
      <c r="K4" s="299" t="s">
        <v>3</v>
      </c>
      <c r="L4" s="300"/>
      <c r="M4" s="5"/>
    </row>
    <row r="5" spans="1:14" ht="15" customHeight="1" x14ac:dyDescent="0.25">
      <c r="A5" s="278"/>
      <c r="B5" s="282"/>
      <c r="C5" s="282"/>
      <c r="D5" s="282"/>
      <c r="E5" s="282"/>
      <c r="F5" s="282"/>
      <c r="G5" s="282"/>
      <c r="H5" s="282"/>
      <c r="I5" s="1"/>
      <c r="K5" s="6"/>
      <c r="L5" s="6"/>
      <c r="M5" s="48"/>
    </row>
    <row r="6" spans="1:14" ht="18" customHeight="1" x14ac:dyDescent="0.25">
      <c r="A6" s="278"/>
      <c r="B6" s="282"/>
      <c r="C6" s="282"/>
      <c r="D6" s="282"/>
      <c r="E6" s="282"/>
      <c r="F6" s="282"/>
      <c r="G6" s="282"/>
      <c r="H6" s="282"/>
      <c r="I6" s="290" t="s">
        <v>4</v>
      </c>
      <c r="J6" s="290"/>
      <c r="K6" s="290"/>
      <c r="L6" s="290"/>
    </row>
    <row r="7" spans="1:14" ht="51" x14ac:dyDescent="0.25">
      <c r="A7" s="278"/>
      <c r="B7" s="283"/>
      <c r="C7" s="283"/>
      <c r="D7" s="283"/>
      <c r="E7" s="283"/>
      <c r="F7" s="283"/>
      <c r="G7" s="283"/>
      <c r="H7" s="283"/>
      <c r="I7" s="301" t="s">
        <v>5</v>
      </c>
      <c r="J7" s="301"/>
      <c r="K7" s="7" t="s">
        <v>6</v>
      </c>
      <c r="L7" s="8" t="s">
        <v>7</v>
      </c>
      <c r="M7" s="9" t="s">
        <v>57</v>
      </c>
    </row>
    <row r="8" spans="1:14" ht="84.6" customHeight="1" x14ac:dyDescent="0.25">
      <c r="A8" s="10" t="s">
        <v>8</v>
      </c>
      <c r="B8" s="284"/>
      <c r="C8" s="285"/>
      <c r="D8" s="285"/>
      <c r="E8" s="285"/>
      <c r="F8" s="285"/>
      <c r="G8" s="285"/>
      <c r="H8" s="286"/>
      <c r="I8" s="304" t="s">
        <v>52</v>
      </c>
      <c r="J8" s="307"/>
      <c r="K8" s="49"/>
      <c r="L8" s="11"/>
      <c r="M8" s="302"/>
      <c r="N8" s="12"/>
    </row>
    <row r="9" spans="1:14" ht="73.150000000000006" customHeight="1" x14ac:dyDescent="0.25">
      <c r="A9" s="13" t="s">
        <v>10</v>
      </c>
      <c r="B9" s="303" t="s">
        <v>11</v>
      </c>
      <c r="C9" s="303"/>
      <c r="D9" s="303"/>
      <c r="E9" s="303"/>
      <c r="F9" s="303"/>
      <c r="G9" s="303"/>
      <c r="H9" s="303"/>
      <c r="I9" s="304" t="s">
        <v>30</v>
      </c>
      <c r="J9" s="304"/>
      <c r="K9" s="14"/>
      <c r="L9" s="15"/>
      <c r="M9" s="302"/>
    </row>
    <row r="10" spans="1:14" ht="18" customHeight="1" x14ac:dyDescent="0.25">
      <c r="A10" s="16" t="s">
        <v>13</v>
      </c>
      <c r="B10" s="306" t="s">
        <v>14</v>
      </c>
      <c r="C10" s="306"/>
      <c r="D10" s="306"/>
      <c r="E10" s="306"/>
      <c r="F10" s="306"/>
      <c r="G10" s="306"/>
      <c r="H10" s="306"/>
      <c r="I10" s="306" t="s">
        <v>15</v>
      </c>
      <c r="J10" s="306"/>
      <c r="K10" s="60">
        <f>K8+K9</f>
        <v>0</v>
      </c>
      <c r="L10" s="43">
        <f>L8+L9</f>
        <v>0</v>
      </c>
      <c r="M10" s="17"/>
      <c r="N10" s="18"/>
    </row>
    <row r="11" spans="1:14" s="68" customFormat="1" ht="11.25" customHeight="1" x14ac:dyDescent="0.25">
      <c r="A11" s="176"/>
      <c r="B11" s="178"/>
      <c r="C11" s="178"/>
      <c r="D11" s="178"/>
      <c r="E11" s="178"/>
      <c r="F11" s="178"/>
      <c r="G11" s="178"/>
      <c r="H11" s="178"/>
      <c r="I11" s="178"/>
      <c r="J11" s="178"/>
      <c r="K11" s="179"/>
      <c r="L11" s="180"/>
      <c r="M11" s="181"/>
      <c r="N11" s="177"/>
    </row>
    <row r="12" spans="1:14" ht="11.25" customHeight="1" x14ac:dyDescent="0.2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173"/>
      <c r="L12" s="174"/>
      <c r="M12" s="175"/>
      <c r="N12" s="18"/>
    </row>
    <row r="13" spans="1:14" ht="16.149999999999999" customHeight="1" x14ac:dyDescent="0.25">
      <c r="A13" s="257" t="s">
        <v>26</v>
      </c>
      <c r="B13" s="257"/>
      <c r="C13" s="257"/>
      <c r="D13" s="257"/>
      <c r="E13" s="257"/>
      <c r="F13" s="257"/>
      <c r="G13" s="257"/>
      <c r="H13" s="257"/>
      <c r="I13" s="257"/>
      <c r="J13" s="257"/>
      <c r="K13" s="305" t="s">
        <v>16</v>
      </c>
      <c r="L13" s="305"/>
      <c r="M13" s="305"/>
    </row>
    <row r="14" spans="1:14" ht="27" x14ac:dyDescent="0.25">
      <c r="A14" s="61"/>
      <c r="B14" s="39" t="s">
        <v>27</v>
      </c>
      <c r="C14" s="40" t="s">
        <v>28</v>
      </c>
      <c r="D14" s="40" t="s">
        <v>29</v>
      </c>
      <c r="E14" s="62" t="s">
        <v>17</v>
      </c>
      <c r="F14" s="62" t="s">
        <v>18</v>
      </c>
      <c r="G14" s="20" t="s">
        <v>19</v>
      </c>
      <c r="H14" s="62" t="s">
        <v>20</v>
      </c>
      <c r="I14" s="275" t="s">
        <v>21</v>
      </c>
      <c r="J14" s="275"/>
      <c r="K14" s="305"/>
      <c r="L14" s="305"/>
      <c r="M14" s="305"/>
    </row>
    <row r="15" spans="1:14" ht="41.45" customHeight="1" x14ac:dyDescent="0.25">
      <c r="A15" s="41" t="s">
        <v>9</v>
      </c>
      <c r="B15" s="46"/>
      <c r="C15" s="46"/>
      <c r="D15" s="46"/>
      <c r="E15" s="46"/>
      <c r="F15" s="276"/>
      <c r="G15" s="276"/>
      <c r="H15" s="276"/>
      <c r="I15" s="276"/>
      <c r="J15" s="46"/>
      <c r="K15" s="312"/>
      <c r="L15" s="312"/>
      <c r="M15" s="312"/>
    </row>
    <row r="16" spans="1:14" ht="41.45" customHeight="1" x14ac:dyDescent="0.25">
      <c r="A16" s="21" t="s">
        <v>22</v>
      </c>
      <c r="B16" s="65">
        <f>IF(B21=0,0,B15/B21)</f>
        <v>0</v>
      </c>
      <c r="C16" s="65">
        <f>IF(C21=0,0,C15/C21)</f>
        <v>0</v>
      </c>
      <c r="D16" s="65">
        <f>IF(D21=0,0,D15/D21)</f>
        <v>0</v>
      </c>
      <c r="E16" s="65">
        <f>IF(E21=0,0,E15/E21)</f>
        <v>0</v>
      </c>
      <c r="F16" s="276"/>
      <c r="G16" s="276"/>
      <c r="H16" s="276"/>
      <c r="I16" s="276"/>
      <c r="J16" s="65">
        <f>IF(J21=0,0,J15/J21)</f>
        <v>0</v>
      </c>
      <c r="K16" s="312"/>
      <c r="L16" s="312"/>
      <c r="M16" s="312"/>
    </row>
    <row r="17" spans="1:13" ht="19.5" hidden="1" customHeight="1" x14ac:dyDescent="0.25">
      <c r="A17" s="59"/>
      <c r="B17" s="277"/>
      <c r="C17" s="277"/>
      <c r="D17" s="277"/>
      <c r="E17" s="277"/>
      <c r="F17" s="276"/>
      <c r="G17" s="276"/>
      <c r="H17" s="276"/>
      <c r="I17" s="276"/>
      <c r="J17" s="277"/>
      <c r="K17" s="277"/>
      <c r="L17" s="277"/>
      <c r="M17" s="277"/>
    </row>
    <row r="18" spans="1:13" ht="41.45" customHeight="1" x14ac:dyDescent="0.25">
      <c r="A18" s="42" t="s">
        <v>12</v>
      </c>
      <c r="B18" s="46"/>
      <c r="C18" s="46"/>
      <c r="D18" s="46"/>
      <c r="E18" s="46"/>
      <c r="F18" s="276"/>
      <c r="G18" s="276"/>
      <c r="H18" s="276"/>
      <c r="I18" s="276"/>
      <c r="J18" s="46"/>
      <c r="K18" s="308"/>
      <c r="L18" s="308"/>
      <c r="M18" s="308"/>
    </row>
    <row r="19" spans="1:13" ht="41.45" customHeight="1" x14ac:dyDescent="0.25">
      <c r="A19" s="21" t="s">
        <v>22</v>
      </c>
      <c r="B19" s="65">
        <f>IF(B21=0,0,B18/B21)</f>
        <v>0</v>
      </c>
      <c r="C19" s="65">
        <f>IF(C21=0,0,C18/C21)</f>
        <v>0</v>
      </c>
      <c r="D19" s="65">
        <f>IF(D21=0,0,D18/D21)</f>
        <v>0</v>
      </c>
      <c r="E19" s="65">
        <f>IF(E21=0,0,E18/E21)</f>
        <v>0</v>
      </c>
      <c r="F19" s="276"/>
      <c r="G19" s="276"/>
      <c r="H19" s="276"/>
      <c r="I19" s="276"/>
      <c r="J19" s="65">
        <f>IF(J21=0,0,J18/J21)</f>
        <v>0</v>
      </c>
      <c r="K19" s="308"/>
      <c r="L19" s="308"/>
      <c r="M19" s="308"/>
    </row>
    <row r="20" spans="1:13" ht="18" x14ac:dyDescent="0.25">
      <c r="A20" s="68"/>
      <c r="B20" s="68"/>
      <c r="C20" s="68"/>
      <c r="D20" s="68"/>
      <c r="E20" s="69"/>
      <c r="F20" s="69"/>
      <c r="G20" s="69"/>
      <c r="H20" s="69"/>
      <c r="I20" s="69"/>
      <c r="J20" s="70"/>
      <c r="K20" s="71"/>
      <c r="L20" s="71"/>
      <c r="M20" s="68"/>
    </row>
    <row r="21" spans="1:13" ht="18" x14ac:dyDescent="0.25">
      <c r="A21" s="27" t="s">
        <v>23</v>
      </c>
      <c r="B21" s="67">
        <f t="shared" ref="B21:E22" si="0">B15+B18</f>
        <v>0</v>
      </c>
      <c r="C21" s="67">
        <f t="shared" si="0"/>
        <v>0</v>
      </c>
      <c r="D21" s="67">
        <f t="shared" si="0"/>
        <v>0</v>
      </c>
      <c r="E21" s="67">
        <f t="shared" si="0"/>
        <v>0</v>
      </c>
      <c r="F21" s="67">
        <f>F15</f>
        <v>0</v>
      </c>
      <c r="G21" s="67">
        <f>G15</f>
        <v>0</v>
      </c>
      <c r="H21" s="67">
        <f>H15</f>
        <v>0</v>
      </c>
      <c r="I21" s="67">
        <f>I15</f>
        <v>0</v>
      </c>
      <c r="J21" s="72">
        <f>J15+J18</f>
        <v>0</v>
      </c>
      <c r="K21" s="73"/>
      <c r="L21" s="29"/>
      <c r="M21" s="30"/>
    </row>
    <row r="22" spans="1:13" x14ac:dyDescent="0.25">
      <c r="B22" s="31">
        <f t="shared" si="0"/>
        <v>0</v>
      </c>
      <c r="C22" s="31">
        <f t="shared" si="0"/>
        <v>0</v>
      </c>
      <c r="D22" s="31">
        <f t="shared" si="0"/>
        <v>0</v>
      </c>
      <c r="E22" s="31">
        <f t="shared" si="0"/>
        <v>0</v>
      </c>
      <c r="F22" s="44" t="str">
        <f>IF(F15&gt;=0,"100%")</f>
        <v>100%</v>
      </c>
      <c r="G22" s="44" t="str">
        <f>IF(G15&gt;=0,"100%")</f>
        <v>100%</v>
      </c>
      <c r="H22" s="44" t="str">
        <f>IF(H15&gt;=0,"100%")</f>
        <v>100%</v>
      </c>
      <c r="I22" s="44" t="str">
        <f>IF(I15&gt;=0,"100%")</f>
        <v>100%</v>
      </c>
      <c r="J22" s="31">
        <f>J16+J19</f>
        <v>0</v>
      </c>
    </row>
    <row r="23" spans="1:13" ht="18.75" customHeight="1" x14ac:dyDescent="0.25">
      <c r="A23" s="33" t="s">
        <v>24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</row>
    <row r="24" spans="1:13" ht="62.45" customHeight="1" x14ac:dyDescent="0.25">
      <c r="A24" s="313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5"/>
    </row>
    <row r="25" spans="1:13" ht="66.599999999999994" customHeight="1" x14ac:dyDescent="0.2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1"/>
    </row>
    <row r="26" spans="1:13" ht="78" customHeight="1" x14ac:dyDescent="0.25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</row>
    <row r="27" spans="1:13" ht="37.9" customHeight="1" x14ac:dyDescent="0.25"/>
    <row r="28" spans="1:13" x14ac:dyDescent="0.25">
      <c r="A28" s="48"/>
      <c r="C28" s="273"/>
      <c r="D28" s="273"/>
      <c r="E28" s="48"/>
      <c r="F28" s="274"/>
      <c r="G28" s="274"/>
      <c r="H28" s="274"/>
      <c r="I28" s="274"/>
      <c r="J28" s="274"/>
      <c r="K28" s="37"/>
      <c r="L28" s="273"/>
      <c r="M28" s="273"/>
    </row>
    <row r="30" spans="1:13" ht="64.900000000000006" customHeight="1" x14ac:dyDescent="0.25">
      <c r="A30" s="264" t="s">
        <v>25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6"/>
    </row>
    <row r="32" spans="1:13" ht="33" customHeight="1" x14ac:dyDescent="0.25">
      <c r="C32" s="19"/>
      <c r="D32" s="19"/>
      <c r="E32" s="38"/>
      <c r="F32" s="38"/>
    </row>
    <row r="33" spans="3:6" ht="33" customHeight="1" x14ac:dyDescent="0.25">
      <c r="C33" s="19"/>
      <c r="D33" s="19"/>
      <c r="E33" s="19"/>
      <c r="F33" s="19"/>
    </row>
    <row r="34" spans="3:6" ht="33" customHeight="1" x14ac:dyDescent="0.25">
      <c r="C34" s="19"/>
      <c r="D34" s="19"/>
      <c r="E34" s="19"/>
      <c r="F34" s="19"/>
    </row>
    <row r="35" spans="3:6" x14ac:dyDescent="0.25">
      <c r="C35" s="19"/>
      <c r="D35" s="19"/>
      <c r="E35" s="19"/>
      <c r="F35" s="19"/>
    </row>
  </sheetData>
  <sheetProtection algorithmName="SHA-512" hashValue="Hl+KtnJfki2csk7r34CAA8XYwdRt+am2HvTOljhzzPh3UDxiO1YakL5yqwRZ5WnTDvDFuF1xNGwNiDqhUOre1Q==" saltValue="WkHR0aAmKw1ewmNmu5/c9A==" spinCount="100000" sheet="1" objects="1" scenarios="1"/>
  <mergeCells count="32">
    <mergeCell ref="B17:E17"/>
    <mergeCell ref="J17:M17"/>
    <mergeCell ref="A30:M30"/>
    <mergeCell ref="K18:M19"/>
    <mergeCell ref="A25:M25"/>
    <mergeCell ref="A26:L26"/>
    <mergeCell ref="C28:D28"/>
    <mergeCell ref="F28:J28"/>
    <mergeCell ref="L28:M28"/>
    <mergeCell ref="F15:F19"/>
    <mergeCell ref="G15:G19"/>
    <mergeCell ref="H15:H19"/>
    <mergeCell ref="I15:I19"/>
    <mergeCell ref="K15:M16"/>
    <mergeCell ref="A24:M24"/>
    <mergeCell ref="M8:M9"/>
    <mergeCell ref="B9:H9"/>
    <mergeCell ref="I9:J9"/>
    <mergeCell ref="A13:J13"/>
    <mergeCell ref="K13:M14"/>
    <mergeCell ref="I14:J14"/>
    <mergeCell ref="B10:H10"/>
    <mergeCell ref="I10:J10"/>
    <mergeCell ref="B8:H8"/>
    <mergeCell ref="I8:J8"/>
    <mergeCell ref="A1:A7"/>
    <mergeCell ref="B1:H7"/>
    <mergeCell ref="K2:L2"/>
    <mergeCell ref="K3:L3"/>
    <mergeCell ref="K4:L4"/>
    <mergeCell ref="I6:L6"/>
    <mergeCell ref="I7:J7"/>
  </mergeCells>
  <printOptions horizontalCentered="1"/>
  <pageMargins left="0" right="0" top="0.62992125984251968" bottom="0.27559055118110237" header="0.59055118110236227" footer="0.15748031496062992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1CC-7F6F-4656-8341-1E7FEE0ECA5D}">
  <sheetPr>
    <tabColor theme="4" tint="0.79998168889431442"/>
    <pageSetUpPr fitToPage="1"/>
  </sheetPr>
  <dimension ref="A1:B29"/>
  <sheetViews>
    <sheetView zoomScale="90" zoomScaleNormal="90" workbookViewId="0">
      <selection sqref="A1:B1"/>
    </sheetView>
  </sheetViews>
  <sheetFormatPr baseColWidth="10" defaultColWidth="11.5703125" defaultRowHeight="18.75" x14ac:dyDescent="0.35"/>
  <cols>
    <col min="1" max="1" width="5.42578125" style="85" customWidth="1"/>
    <col min="2" max="2" width="140.7109375" style="86" customWidth="1"/>
    <col min="3" max="3" width="11.5703125" style="56"/>
    <col min="4" max="5" width="11.5703125" style="56" customWidth="1"/>
    <col min="6" max="16384" width="11.5703125" style="56"/>
  </cols>
  <sheetData>
    <row r="1" spans="1:2" ht="24" x14ac:dyDescent="0.35">
      <c r="A1" s="316" t="s">
        <v>51</v>
      </c>
      <c r="B1" s="316"/>
    </row>
    <row r="2" spans="1:2" ht="19.5" thickBot="1" x14ac:dyDescent="0.4">
      <c r="A2" s="317" t="s">
        <v>163</v>
      </c>
      <c r="B2" s="318"/>
    </row>
    <row r="3" spans="1:2" ht="27.6" customHeight="1" thickTop="1" x14ac:dyDescent="0.35">
      <c r="A3" s="77">
        <v>1</v>
      </c>
      <c r="B3" s="78" t="s">
        <v>146</v>
      </c>
    </row>
    <row r="4" spans="1:2" ht="27.6" customHeight="1" x14ac:dyDescent="0.35">
      <c r="A4" s="79">
        <v>2</v>
      </c>
      <c r="B4" s="57" t="s">
        <v>54</v>
      </c>
    </row>
    <row r="5" spans="1:2" ht="27.6" customHeight="1" x14ac:dyDescent="0.35">
      <c r="A5" s="79">
        <v>3</v>
      </c>
      <c r="B5" s="58" t="s">
        <v>55</v>
      </c>
    </row>
    <row r="6" spans="1:2" ht="27.6" customHeight="1" x14ac:dyDescent="0.35">
      <c r="A6" s="79">
        <v>4</v>
      </c>
      <c r="B6" s="57" t="s">
        <v>56</v>
      </c>
    </row>
    <row r="7" spans="1:2" ht="27.6" customHeight="1" x14ac:dyDescent="0.35">
      <c r="A7" s="79">
        <v>5</v>
      </c>
      <c r="B7" s="57" t="s">
        <v>147</v>
      </c>
    </row>
    <row r="8" spans="1:2" ht="27.6" customHeight="1" x14ac:dyDescent="0.35">
      <c r="A8" s="79">
        <v>6</v>
      </c>
      <c r="B8" s="57" t="s">
        <v>148</v>
      </c>
    </row>
    <row r="9" spans="1:2" ht="27.6" customHeight="1" x14ac:dyDescent="0.35">
      <c r="A9" s="79">
        <v>9</v>
      </c>
      <c r="B9" s="57" t="s">
        <v>149</v>
      </c>
    </row>
    <row r="10" spans="1:2" ht="27.6" customHeight="1" x14ac:dyDescent="0.35">
      <c r="A10" s="79">
        <v>10</v>
      </c>
      <c r="B10" s="57" t="s">
        <v>150</v>
      </c>
    </row>
    <row r="11" spans="1:2" ht="27.6" customHeight="1" x14ac:dyDescent="0.35">
      <c r="A11" s="79">
        <v>12</v>
      </c>
      <c r="B11" s="80" t="s">
        <v>151</v>
      </c>
    </row>
    <row r="12" spans="1:2" ht="27.6" customHeight="1" x14ac:dyDescent="0.35">
      <c r="A12" s="79">
        <v>15</v>
      </c>
      <c r="B12" s="57" t="s">
        <v>153</v>
      </c>
    </row>
    <row r="13" spans="1:2" ht="27.6" customHeight="1" x14ac:dyDescent="0.35">
      <c r="A13" s="79">
        <v>16</v>
      </c>
      <c r="B13" s="80" t="s">
        <v>154</v>
      </c>
    </row>
    <row r="14" spans="1:2" ht="27.6" customHeight="1" x14ac:dyDescent="0.35">
      <c r="A14" s="81">
        <v>18</v>
      </c>
      <c r="B14" s="82" t="s">
        <v>155</v>
      </c>
    </row>
    <row r="15" spans="1:2" ht="27.6" customHeight="1" x14ac:dyDescent="0.35">
      <c r="A15" s="79">
        <v>19</v>
      </c>
      <c r="B15" s="82" t="s">
        <v>156</v>
      </c>
    </row>
    <row r="16" spans="1:2" ht="75" x14ac:dyDescent="0.35">
      <c r="A16" s="83" t="s">
        <v>143</v>
      </c>
      <c r="B16" s="84" t="s">
        <v>164</v>
      </c>
    </row>
    <row r="17" spans="1:2" x14ac:dyDescent="0.35">
      <c r="A17" s="89">
        <v>23</v>
      </c>
      <c r="B17" s="90" t="s">
        <v>165</v>
      </c>
    </row>
    <row r="18" spans="1:2" x14ac:dyDescent="0.35">
      <c r="A18" s="89">
        <v>24</v>
      </c>
      <c r="B18" s="90" t="s">
        <v>167</v>
      </c>
    </row>
    <row r="19" spans="1:2" x14ac:dyDescent="0.35">
      <c r="A19" s="93"/>
      <c r="B19" s="94"/>
    </row>
    <row r="20" spans="1:2" ht="19.5" thickBot="1" x14ac:dyDescent="0.4">
      <c r="A20" s="317" t="s">
        <v>157</v>
      </c>
      <c r="B20" s="319"/>
    </row>
    <row r="21" spans="1:2" ht="27.6" customHeight="1" thickTop="1" x14ac:dyDescent="0.35">
      <c r="A21" s="87">
        <v>7</v>
      </c>
      <c r="B21" s="88" t="s">
        <v>158</v>
      </c>
    </row>
    <row r="22" spans="1:2" ht="27.6" customHeight="1" x14ac:dyDescent="0.35">
      <c r="A22" s="89">
        <v>8</v>
      </c>
      <c r="B22" s="57" t="s">
        <v>159</v>
      </c>
    </row>
    <row r="23" spans="1:2" ht="27.6" customHeight="1" x14ac:dyDescent="0.35">
      <c r="A23" s="89">
        <v>11</v>
      </c>
      <c r="B23" s="57" t="s">
        <v>160</v>
      </c>
    </row>
    <row r="24" spans="1:2" ht="27.6" customHeight="1" x14ac:dyDescent="0.35">
      <c r="A24" s="89">
        <v>13</v>
      </c>
      <c r="B24" s="57" t="s">
        <v>161</v>
      </c>
    </row>
    <row r="25" spans="1:2" ht="27.6" customHeight="1" x14ac:dyDescent="0.35">
      <c r="A25" s="79">
        <v>14</v>
      </c>
      <c r="B25" s="57" t="s">
        <v>152</v>
      </c>
    </row>
    <row r="26" spans="1:2" ht="27.6" customHeight="1" x14ac:dyDescent="0.35">
      <c r="A26" s="89">
        <v>17</v>
      </c>
      <c r="B26" s="57" t="s">
        <v>166</v>
      </c>
    </row>
    <row r="27" spans="1:2" ht="27.6" customHeight="1" x14ac:dyDescent="0.35">
      <c r="A27" s="89">
        <v>25</v>
      </c>
      <c r="B27" s="90" t="s">
        <v>162</v>
      </c>
    </row>
    <row r="28" spans="1:2" x14ac:dyDescent="0.35">
      <c r="A28" s="93"/>
      <c r="B28" s="94"/>
    </row>
    <row r="29" spans="1:2" x14ac:dyDescent="0.35">
      <c r="A29" s="93"/>
      <c r="B29" s="94"/>
    </row>
  </sheetData>
  <sheetProtection algorithmName="SHA-512" hashValue="K+uY/9D2ino7Hu/ffTkPLf/1dqsFETQT6tgjycfKEGuYR/Rgy1hHzKMrp4eeF2VKAql4P/LJgjbH1N5x4o/teg==" saltValue="9HTAWg59guFdvhixo7/JKg==" spinCount="100000" sheet="1" objects="1" scenarios="1"/>
  <mergeCells count="3">
    <mergeCell ref="A1:B1"/>
    <mergeCell ref="A2:B2"/>
    <mergeCell ref="A20:B20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DA56-9353-4F79-B2F9-B22958FD0333}">
  <dimension ref="A2:B70"/>
  <sheetViews>
    <sheetView workbookViewId="0"/>
  </sheetViews>
  <sheetFormatPr baseColWidth="10" defaultRowHeight="15" x14ac:dyDescent="0.25"/>
  <cols>
    <col min="1" max="1" width="5.5703125" bestFit="1" customWidth="1"/>
    <col min="2" max="2" width="60.42578125" customWidth="1"/>
  </cols>
  <sheetData>
    <row r="2" spans="1:2" ht="18" x14ac:dyDescent="0.35">
      <c r="A2" s="51" t="s">
        <v>63</v>
      </c>
      <c r="B2" s="52" t="s">
        <v>62</v>
      </c>
    </row>
    <row r="3" spans="1:2" ht="18" x14ac:dyDescent="0.35">
      <c r="A3" s="51" t="s">
        <v>64</v>
      </c>
      <c r="B3" s="52" t="s">
        <v>65</v>
      </c>
    </row>
    <row r="4" spans="1:2" ht="18" x14ac:dyDescent="0.35">
      <c r="A4" s="51" t="s">
        <v>66</v>
      </c>
      <c r="B4" s="52" t="s">
        <v>67</v>
      </c>
    </row>
    <row r="5" spans="1:2" ht="18" x14ac:dyDescent="0.35">
      <c r="A5" s="51" t="s">
        <v>68</v>
      </c>
      <c r="B5" s="52" t="s">
        <v>69</v>
      </c>
    </row>
    <row r="6" spans="1:2" ht="18" x14ac:dyDescent="0.35">
      <c r="A6" s="51" t="s">
        <v>70</v>
      </c>
      <c r="B6" s="52" t="s">
        <v>71</v>
      </c>
    </row>
    <row r="7" spans="1:2" ht="18" x14ac:dyDescent="0.35">
      <c r="A7" s="51" t="s">
        <v>72</v>
      </c>
      <c r="B7" s="52" t="s">
        <v>73</v>
      </c>
    </row>
    <row r="8" spans="1:2" ht="18" x14ac:dyDescent="0.35">
      <c r="A8" s="51" t="s">
        <v>74</v>
      </c>
      <c r="B8" s="52" t="s">
        <v>75</v>
      </c>
    </row>
    <row r="9" spans="1:2" ht="18" x14ac:dyDescent="0.35">
      <c r="A9" s="51" t="s">
        <v>76</v>
      </c>
      <c r="B9" s="52" t="s">
        <v>77</v>
      </c>
    </row>
    <row r="10" spans="1:2" ht="18" x14ac:dyDescent="0.35">
      <c r="A10" s="51" t="s">
        <v>78</v>
      </c>
      <c r="B10" s="52" t="s">
        <v>79</v>
      </c>
    </row>
    <row r="11" spans="1:2" ht="18" x14ac:dyDescent="0.35">
      <c r="A11" s="51" t="s">
        <v>80</v>
      </c>
      <c r="B11" s="52" t="s">
        <v>81</v>
      </c>
    </row>
    <row r="12" spans="1:2" ht="18" x14ac:dyDescent="0.35">
      <c r="A12" s="53">
        <v>10</v>
      </c>
      <c r="B12" s="52" t="s">
        <v>82</v>
      </c>
    </row>
    <row r="13" spans="1:2" ht="18" x14ac:dyDescent="0.35">
      <c r="A13" s="53">
        <v>11</v>
      </c>
      <c r="B13" s="52" t="s">
        <v>83</v>
      </c>
    </row>
    <row r="14" spans="1:2" ht="18" x14ac:dyDescent="0.35">
      <c r="A14" s="53">
        <v>12</v>
      </c>
      <c r="B14" s="52" t="s">
        <v>84</v>
      </c>
    </row>
    <row r="15" spans="1:2" ht="18" x14ac:dyDescent="0.35">
      <c r="A15" s="53">
        <v>13</v>
      </c>
      <c r="B15" s="52" t="s">
        <v>85</v>
      </c>
    </row>
    <row r="16" spans="1:2" ht="18" x14ac:dyDescent="0.35">
      <c r="A16" s="53">
        <v>14</v>
      </c>
      <c r="B16" s="52" t="s">
        <v>86</v>
      </c>
    </row>
    <row r="17" spans="1:2" ht="18" x14ac:dyDescent="0.35">
      <c r="A17" s="53">
        <v>15</v>
      </c>
      <c r="B17" s="52" t="s">
        <v>87</v>
      </c>
    </row>
    <row r="18" spans="1:2" ht="18" x14ac:dyDescent="0.35">
      <c r="A18" s="53">
        <v>16</v>
      </c>
      <c r="B18" s="52" t="s">
        <v>88</v>
      </c>
    </row>
    <row r="19" spans="1:2" ht="18" x14ac:dyDescent="0.35">
      <c r="A19" s="53">
        <v>17</v>
      </c>
      <c r="B19" s="52" t="s">
        <v>89</v>
      </c>
    </row>
    <row r="20" spans="1:2" ht="18" x14ac:dyDescent="0.35">
      <c r="A20" s="53">
        <v>18</v>
      </c>
      <c r="B20" s="52" t="s">
        <v>90</v>
      </c>
    </row>
    <row r="21" spans="1:2" ht="18" x14ac:dyDescent="0.35">
      <c r="A21" s="53">
        <v>19</v>
      </c>
      <c r="B21" s="52" t="s">
        <v>91</v>
      </c>
    </row>
    <row r="22" spans="1:2" ht="18" x14ac:dyDescent="0.35">
      <c r="A22" s="53">
        <v>20</v>
      </c>
      <c r="B22" s="52" t="s">
        <v>92</v>
      </c>
    </row>
    <row r="23" spans="1:2" ht="18" x14ac:dyDescent="0.35">
      <c r="A23" s="53">
        <v>21</v>
      </c>
      <c r="B23" s="52" t="s">
        <v>93</v>
      </c>
    </row>
    <row r="24" spans="1:2" ht="18" x14ac:dyDescent="0.35">
      <c r="A24" s="53">
        <v>22</v>
      </c>
      <c r="B24" s="52" t="s">
        <v>94</v>
      </c>
    </row>
    <row r="25" spans="1:2" ht="18" x14ac:dyDescent="0.35">
      <c r="A25" s="53">
        <v>23</v>
      </c>
      <c r="B25" s="52" t="s">
        <v>95</v>
      </c>
    </row>
    <row r="26" spans="1:2" ht="18" x14ac:dyDescent="0.35">
      <c r="A26" s="53">
        <v>24</v>
      </c>
      <c r="B26" s="52" t="s">
        <v>96</v>
      </c>
    </row>
    <row r="27" spans="1:2" ht="18" x14ac:dyDescent="0.35">
      <c r="A27" s="53">
        <v>25</v>
      </c>
      <c r="B27" s="52" t="s">
        <v>97</v>
      </c>
    </row>
    <row r="28" spans="1:2" ht="18" x14ac:dyDescent="0.35">
      <c r="A28" s="53">
        <v>26</v>
      </c>
      <c r="B28" s="52" t="s">
        <v>98</v>
      </c>
    </row>
    <row r="29" spans="1:2" ht="18" x14ac:dyDescent="0.35">
      <c r="A29" s="53">
        <v>27</v>
      </c>
      <c r="B29" s="52" t="s">
        <v>99</v>
      </c>
    </row>
    <row r="30" spans="1:2" ht="18" x14ac:dyDescent="0.35">
      <c r="A30" s="53">
        <v>28</v>
      </c>
      <c r="B30" s="52" t="s">
        <v>100</v>
      </c>
    </row>
    <row r="31" spans="1:2" ht="18" x14ac:dyDescent="0.35">
      <c r="A31" s="53">
        <v>29</v>
      </c>
      <c r="B31" s="52" t="s">
        <v>101</v>
      </c>
    </row>
    <row r="32" spans="1:2" ht="18" x14ac:dyDescent="0.35">
      <c r="A32" s="53">
        <v>30</v>
      </c>
      <c r="B32" s="52" t="s">
        <v>102</v>
      </c>
    </row>
    <row r="33" spans="1:2" ht="18" x14ac:dyDescent="0.35">
      <c r="A33" s="53">
        <v>31</v>
      </c>
      <c r="B33" s="52" t="s">
        <v>103</v>
      </c>
    </row>
    <row r="34" spans="1:2" ht="18" x14ac:dyDescent="0.35">
      <c r="A34" s="53">
        <v>32</v>
      </c>
      <c r="B34" s="52" t="s">
        <v>104</v>
      </c>
    </row>
    <row r="35" spans="1:2" ht="18" x14ac:dyDescent="0.35">
      <c r="A35" s="53">
        <v>33</v>
      </c>
      <c r="B35" s="52" t="s">
        <v>105</v>
      </c>
    </row>
    <row r="36" spans="1:2" ht="18" x14ac:dyDescent="0.35">
      <c r="A36" s="53">
        <v>34</v>
      </c>
      <c r="B36" s="52" t="s">
        <v>106</v>
      </c>
    </row>
    <row r="37" spans="1:2" ht="18" x14ac:dyDescent="0.35">
      <c r="A37" s="53">
        <v>37</v>
      </c>
      <c r="B37" s="52" t="s">
        <v>107</v>
      </c>
    </row>
    <row r="38" spans="1:2" ht="18" x14ac:dyDescent="0.35">
      <c r="A38" s="53">
        <v>35</v>
      </c>
      <c r="B38" s="52" t="s">
        <v>108</v>
      </c>
    </row>
    <row r="39" spans="1:2" ht="18" x14ac:dyDescent="0.35">
      <c r="A39" s="53">
        <v>36</v>
      </c>
      <c r="B39" s="52" t="s">
        <v>109</v>
      </c>
    </row>
    <row r="40" spans="1:2" ht="18" x14ac:dyDescent="0.35">
      <c r="A40" s="53">
        <v>38</v>
      </c>
      <c r="B40" s="52" t="s">
        <v>110</v>
      </c>
    </row>
    <row r="41" spans="1:2" ht="18" x14ac:dyDescent="0.35">
      <c r="A41" s="53">
        <v>39</v>
      </c>
      <c r="B41" s="52" t="s">
        <v>111</v>
      </c>
    </row>
    <row r="42" spans="1:2" ht="18" x14ac:dyDescent="0.35">
      <c r="A42" s="53">
        <v>40</v>
      </c>
      <c r="B42" s="52" t="s">
        <v>112</v>
      </c>
    </row>
    <row r="43" spans="1:2" ht="18" x14ac:dyDescent="0.35">
      <c r="A43" s="54">
        <v>41</v>
      </c>
      <c r="B43" s="55" t="s">
        <v>113</v>
      </c>
    </row>
    <row r="44" spans="1:2" ht="18" x14ac:dyDescent="0.35">
      <c r="A44" s="53">
        <v>42</v>
      </c>
      <c r="B44" s="52" t="s">
        <v>114</v>
      </c>
    </row>
    <row r="45" spans="1:2" ht="18" x14ac:dyDescent="0.35">
      <c r="A45" s="53">
        <v>43</v>
      </c>
      <c r="B45" s="52" t="s">
        <v>115</v>
      </c>
    </row>
    <row r="46" spans="1:2" ht="18" x14ac:dyDescent="0.35">
      <c r="A46" s="53">
        <v>44</v>
      </c>
      <c r="B46" s="52" t="s">
        <v>116</v>
      </c>
    </row>
    <row r="47" spans="1:2" ht="18" x14ac:dyDescent="0.35">
      <c r="A47" s="53">
        <v>45</v>
      </c>
      <c r="B47" s="52" t="s">
        <v>117</v>
      </c>
    </row>
    <row r="48" spans="1:2" ht="18" x14ac:dyDescent="0.35">
      <c r="A48" s="53">
        <v>46</v>
      </c>
      <c r="B48" s="52" t="s">
        <v>118</v>
      </c>
    </row>
    <row r="49" spans="1:2" ht="18" x14ac:dyDescent="0.35">
      <c r="A49" s="53">
        <v>47</v>
      </c>
      <c r="B49" s="52" t="s">
        <v>119</v>
      </c>
    </row>
    <row r="50" spans="1:2" ht="18" x14ac:dyDescent="0.35">
      <c r="A50" s="53">
        <v>48</v>
      </c>
      <c r="B50" s="52" t="s">
        <v>120</v>
      </c>
    </row>
    <row r="51" spans="1:2" ht="18" x14ac:dyDescent="0.35">
      <c r="A51" s="53">
        <v>49</v>
      </c>
      <c r="B51" s="52" t="s">
        <v>121</v>
      </c>
    </row>
    <row r="52" spans="1:2" ht="18" x14ac:dyDescent="0.35">
      <c r="A52" s="53">
        <v>50</v>
      </c>
      <c r="B52" s="52" t="s">
        <v>122</v>
      </c>
    </row>
    <row r="53" spans="1:2" ht="18" x14ac:dyDescent="0.35">
      <c r="A53" s="53">
        <v>51</v>
      </c>
      <c r="B53" s="52" t="s">
        <v>123</v>
      </c>
    </row>
    <row r="54" spans="1:2" ht="18" x14ac:dyDescent="0.35">
      <c r="A54" s="53">
        <v>52</v>
      </c>
      <c r="B54" s="52" t="s">
        <v>124</v>
      </c>
    </row>
    <row r="55" spans="1:2" ht="18" x14ac:dyDescent="0.35">
      <c r="A55" s="53">
        <v>53</v>
      </c>
      <c r="B55" s="52" t="s">
        <v>125</v>
      </c>
    </row>
    <row r="56" spans="1:2" ht="18" x14ac:dyDescent="0.35">
      <c r="A56" s="53">
        <v>54</v>
      </c>
      <c r="B56" s="52" t="s">
        <v>126</v>
      </c>
    </row>
    <row r="57" spans="1:2" ht="18" x14ac:dyDescent="0.35">
      <c r="A57" s="53">
        <v>55</v>
      </c>
      <c r="B57" s="52" t="s">
        <v>127</v>
      </c>
    </row>
    <row r="58" spans="1:2" ht="18" x14ac:dyDescent="0.35">
      <c r="A58" s="53">
        <v>56</v>
      </c>
      <c r="B58" s="52" t="s">
        <v>128</v>
      </c>
    </row>
    <row r="59" spans="1:2" ht="18" x14ac:dyDescent="0.35">
      <c r="A59" s="53">
        <v>57</v>
      </c>
      <c r="B59" s="52" t="s">
        <v>129</v>
      </c>
    </row>
    <row r="60" spans="1:2" ht="18" x14ac:dyDescent="0.35">
      <c r="A60" s="53" t="s">
        <v>130</v>
      </c>
      <c r="B60" s="52" t="s">
        <v>131</v>
      </c>
    </row>
    <row r="61" spans="1:2" ht="18" x14ac:dyDescent="0.35">
      <c r="A61" s="53">
        <v>58</v>
      </c>
      <c r="B61" s="52" t="s">
        <v>132</v>
      </c>
    </row>
    <row r="62" spans="1:2" ht="18" x14ac:dyDescent="0.35">
      <c r="A62" s="53">
        <v>59</v>
      </c>
      <c r="B62" s="52" t="s">
        <v>133</v>
      </c>
    </row>
    <row r="63" spans="1:2" ht="18" x14ac:dyDescent="0.35">
      <c r="A63" s="53">
        <v>60</v>
      </c>
      <c r="B63" s="52" t="s">
        <v>134</v>
      </c>
    </row>
    <row r="64" spans="1:2" ht="18" x14ac:dyDescent="0.35">
      <c r="A64" s="53">
        <v>61</v>
      </c>
      <c r="B64" s="52" t="s">
        <v>135</v>
      </c>
    </row>
    <row r="65" spans="1:2" ht="18" x14ac:dyDescent="0.35">
      <c r="A65" s="53">
        <v>62</v>
      </c>
      <c r="B65" s="52" t="s">
        <v>136</v>
      </c>
    </row>
    <row r="66" spans="1:2" ht="18" x14ac:dyDescent="0.35">
      <c r="A66" s="53">
        <v>63</v>
      </c>
      <c r="B66" s="52" t="s">
        <v>137</v>
      </c>
    </row>
    <row r="67" spans="1:2" ht="18" x14ac:dyDescent="0.35">
      <c r="A67" s="53">
        <v>64</v>
      </c>
      <c r="B67" s="52" t="s">
        <v>138</v>
      </c>
    </row>
    <row r="68" spans="1:2" ht="18" x14ac:dyDescent="0.35">
      <c r="A68" s="53">
        <v>65</v>
      </c>
      <c r="B68" s="52" t="s">
        <v>139</v>
      </c>
    </row>
    <row r="69" spans="1:2" ht="18" x14ac:dyDescent="0.35">
      <c r="A69" s="53">
        <v>67</v>
      </c>
      <c r="B69" s="52" t="s">
        <v>140</v>
      </c>
    </row>
    <row r="70" spans="1:2" ht="18" x14ac:dyDescent="0.35">
      <c r="A70" s="53">
        <v>68</v>
      </c>
      <c r="B70" s="5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1ER TRIM</vt:lpstr>
      <vt:lpstr>2DO TRIM</vt:lpstr>
      <vt:lpstr>3ER TRIM </vt:lpstr>
      <vt:lpstr>4TO TRIM </vt:lpstr>
      <vt:lpstr>Consolidado</vt:lpstr>
      <vt:lpstr>FORMATO</vt:lpstr>
      <vt:lpstr>INSTRUCTIVO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2020-02-26T20:14:18Z</cp:lastPrinted>
  <dcterms:created xsi:type="dcterms:W3CDTF">2020-02-04T17:24:43Z</dcterms:created>
  <dcterms:modified xsi:type="dcterms:W3CDTF">2020-03-19T16:08:35Z</dcterms:modified>
</cp:coreProperties>
</file>