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iego.bravom\Desktop\Formatos ART  PEF 2016\"/>
    </mc:Choice>
  </mc:AlternateContent>
  <bookViews>
    <workbookView xWindow="0" yWindow="0" windowWidth="24000" windowHeight="9135" tabRatio="643"/>
  </bookViews>
  <sheets>
    <sheet name="NOTA" sheetId="17" r:id="rId1"/>
    <sheet name="HOJA DE TRABAJO DE LA UPE" sheetId="5" r:id="rId2"/>
    <sheet name="Hoja1" sheetId="15" state="hidden" r:id="rId3"/>
    <sheet name="FRACCIÓN I 2016" sheetId="9" r:id="rId4"/>
    <sheet name="FRACCIÓN II 1er 2016" sheetId="8" r:id="rId5"/>
    <sheet name="FRACCION II  2do 2016" sheetId="14" r:id="rId6"/>
    <sheet name="FRACCIÓN II  3er 2016" sheetId="13" r:id="rId7"/>
    <sheet name="FRACCIÓN II   4to 2016" sheetId="12" r:id="rId8"/>
    <sheet name="FRACCIÓN III 1er 2016" sheetId="7" r:id="rId9"/>
    <sheet name="FRACCIÓN III 2do 2016 " sheetId="6" r:id="rId10"/>
    <sheet name="FRACCIÓN III 3er 2016" sheetId="10" r:id="rId11"/>
    <sheet name="FRACCIÓN III 4to 2016" sheetId="11" r:id="rId12"/>
  </sheets>
  <definedNames>
    <definedName name="_xlnm._FilterDatabase" localSheetId="2" hidden="1">Hoja1!$A$1:$E$35</definedName>
    <definedName name="_xlnm.Print_Area" localSheetId="3">'FRACCIÓN I 2016'!$A$1:$Z$56</definedName>
    <definedName name="_xlnm.Print_Area" localSheetId="7">'FRACCIÓN II   4to 2016'!$A$1:$U$53</definedName>
    <definedName name="_xlnm.Print_Area" localSheetId="5">'FRACCION II  2do 2016'!$A$1:$U$53</definedName>
    <definedName name="_xlnm.Print_Area" localSheetId="6">'FRACCIÓN II  3er 2016'!$A$1:$U$53</definedName>
    <definedName name="_xlnm.Print_Area" localSheetId="4">'FRACCIÓN II 1er 2016'!$A$1:$U$53</definedName>
    <definedName name="_xlnm.Print_Area" localSheetId="8">'FRACCIÓN III 1er 2016'!$A$1:$AH$48</definedName>
    <definedName name="_xlnm.Print_Area" localSheetId="9">'FRACCIÓN III 2do 2016 '!$A$1:$AH$48</definedName>
    <definedName name="_xlnm.Print_Area" localSheetId="10">'FRACCIÓN III 3er 2016'!$A$1:$AH$48</definedName>
    <definedName name="_xlnm.Print_Area" localSheetId="11">'FRACCIÓN III 4to 2016'!$A$1:$AH$48</definedName>
    <definedName name="_xlnm.Print_Area" localSheetId="1">'HOJA DE TRABAJO DE LA UPE'!$A$1:$S$58</definedName>
  </definedNames>
  <calcPr calcId="152511"/>
</workbook>
</file>

<file path=xl/calcChain.xml><?xml version="1.0" encoding="utf-8"?>
<calcChain xmlns="http://schemas.openxmlformats.org/spreadsheetml/2006/main">
  <c r="M23" i="5" l="1"/>
  <c r="X25" i="10"/>
  <c r="X25" i="11"/>
  <c r="X25" i="7"/>
  <c r="X25" i="6"/>
  <c r="Y23" i="6"/>
  <c r="Y25" i="6" s="1"/>
  <c r="Y23" i="10"/>
  <c r="Y25" i="10" s="1"/>
  <c r="Y23" i="11"/>
  <c r="Y25" i="11" s="1"/>
  <c r="Y23" i="7"/>
  <c r="Y25" i="7" s="1"/>
  <c r="S46" i="5" l="1"/>
  <c r="O46" i="5"/>
  <c r="K46" i="5"/>
  <c r="G46" i="5"/>
  <c r="X39" i="9"/>
  <c r="W39" i="9"/>
  <c r="V39" i="9"/>
  <c r="R39" i="9"/>
  <c r="Q39" i="9"/>
  <c r="P39" i="9"/>
  <c r="L39" i="9"/>
  <c r="K39" i="9"/>
  <c r="J39" i="9"/>
  <c r="F39" i="9"/>
  <c r="E39" i="9"/>
  <c r="D39" i="9"/>
  <c r="X37" i="9"/>
  <c r="W37" i="9"/>
  <c r="V37" i="9"/>
  <c r="R37" i="9"/>
  <c r="Q37" i="9"/>
  <c r="P37" i="9"/>
  <c r="L37" i="9"/>
  <c r="K37" i="9"/>
  <c r="J37" i="9"/>
  <c r="F37" i="9"/>
  <c r="E37" i="9"/>
  <c r="D37" i="9"/>
  <c r="B33" i="11" l="1"/>
  <c r="B30" i="11"/>
  <c r="B27" i="11"/>
  <c r="B24" i="11"/>
  <c r="B21" i="11"/>
  <c r="B18" i="11"/>
  <c r="B15" i="11"/>
  <c r="B12" i="11"/>
  <c r="B33" i="10"/>
  <c r="B30" i="10"/>
  <c r="B27" i="10"/>
  <c r="B24" i="10"/>
  <c r="B21" i="10"/>
  <c r="B18" i="10"/>
  <c r="B15" i="10"/>
  <c r="B12" i="10"/>
  <c r="B33" i="6"/>
  <c r="B30" i="6"/>
  <c r="B27" i="6"/>
  <c r="B24" i="6"/>
  <c r="B21" i="6"/>
  <c r="B18" i="6"/>
  <c r="B15" i="6"/>
  <c r="B12" i="6"/>
  <c r="D31" i="5"/>
  <c r="E31" i="5" s="1"/>
  <c r="F31" i="5" s="1"/>
  <c r="H31" i="5" s="1"/>
  <c r="I31" i="5" s="1"/>
  <c r="J31" i="5" s="1"/>
  <c r="L31" i="5" s="1"/>
  <c r="M31" i="5" s="1"/>
  <c r="N31" i="5" s="1"/>
  <c r="P31" i="5" s="1"/>
  <c r="Q31" i="5" s="1"/>
  <c r="R31" i="5" s="1"/>
  <c r="S32" i="5" s="1"/>
  <c r="G32" i="5"/>
  <c r="K32" i="5"/>
  <c r="O32" i="5"/>
  <c r="D33" i="5"/>
  <c r="E33" i="5" s="1"/>
  <c r="F33" i="5" s="1"/>
  <c r="H33" i="5" s="1"/>
  <c r="I33" i="5" s="1"/>
  <c r="J33" i="5" s="1"/>
  <c r="L33" i="5" s="1"/>
  <c r="M33" i="5" s="1"/>
  <c r="N33" i="5" s="1"/>
  <c r="P33" i="5" s="1"/>
  <c r="Q33" i="5" s="1"/>
  <c r="R33" i="5" s="1"/>
  <c r="S34" i="5" s="1"/>
  <c r="G34" i="5"/>
  <c r="K34" i="5"/>
  <c r="O34" i="5"/>
  <c r="D35" i="5"/>
  <c r="E35" i="5" s="1"/>
  <c r="F35" i="5" s="1"/>
  <c r="H35" i="5" s="1"/>
  <c r="I35" i="5" s="1"/>
  <c r="J35" i="5" s="1"/>
  <c r="L35" i="5" s="1"/>
  <c r="M35" i="5" s="1"/>
  <c r="N35" i="5" s="1"/>
  <c r="P35" i="5" s="1"/>
  <c r="Q35" i="5" s="1"/>
  <c r="R35" i="5" s="1"/>
  <c r="G36" i="5"/>
  <c r="K36" i="5"/>
  <c r="O36" i="5"/>
  <c r="S36" i="5"/>
  <c r="D37" i="5"/>
  <c r="E37" i="5" s="1"/>
  <c r="F37" i="5" s="1"/>
  <c r="H37" i="5" s="1"/>
  <c r="I37" i="5" s="1"/>
  <c r="J37" i="5" s="1"/>
  <c r="L37" i="5" s="1"/>
  <c r="M37" i="5" s="1"/>
  <c r="N37" i="5" s="1"/>
  <c r="P37" i="5" s="1"/>
  <c r="Q37" i="5" s="1"/>
  <c r="R37" i="5" s="1"/>
  <c r="G38" i="5"/>
  <c r="K38" i="5"/>
  <c r="O38" i="5"/>
  <c r="S38" i="5"/>
  <c r="D39" i="5"/>
  <c r="E39" i="5" s="1"/>
  <c r="F39" i="5" s="1"/>
  <c r="H39" i="5" s="1"/>
  <c r="I39" i="5" s="1"/>
  <c r="J39" i="5" s="1"/>
  <c r="L39" i="5" s="1"/>
  <c r="M39" i="5" s="1"/>
  <c r="N39" i="5" s="1"/>
  <c r="P39" i="5" s="1"/>
  <c r="Q39" i="5" s="1"/>
  <c r="R39" i="5" s="1"/>
  <c r="S40" i="5" s="1"/>
  <c r="G40" i="5"/>
  <c r="K40" i="5"/>
  <c r="O40" i="5"/>
  <c r="D41" i="5"/>
  <c r="E41" i="5" s="1"/>
  <c r="F41" i="5" s="1"/>
  <c r="H41" i="5" s="1"/>
  <c r="I41" i="5" s="1"/>
  <c r="J41" i="5" s="1"/>
  <c r="L41" i="5" s="1"/>
  <c r="M41" i="5" s="1"/>
  <c r="N41" i="5" s="1"/>
  <c r="P41" i="5" s="1"/>
  <c r="Q41" i="5" s="1"/>
  <c r="R41" i="5" s="1"/>
  <c r="S42" i="5" s="1"/>
  <c r="G42" i="5"/>
  <c r="K42" i="5"/>
  <c r="O42" i="5"/>
  <c r="D43" i="5"/>
  <c r="E43" i="5" s="1"/>
  <c r="F43" i="5" s="1"/>
  <c r="H43" i="5" s="1"/>
  <c r="I43" i="5" s="1"/>
  <c r="J43" i="5" s="1"/>
  <c r="L43" i="5" s="1"/>
  <c r="M43" i="5" s="1"/>
  <c r="N43" i="5" s="1"/>
  <c r="P43" i="5" s="1"/>
  <c r="Q43" i="5" s="1"/>
  <c r="R43" i="5" s="1"/>
  <c r="S44" i="5" s="1"/>
  <c r="G44" i="5"/>
  <c r="K44" i="5"/>
  <c r="O44" i="5"/>
  <c r="M30" i="6" l="1"/>
  <c r="L30" i="6"/>
  <c r="K30" i="6"/>
  <c r="M30" i="10"/>
  <c r="L30" i="10"/>
  <c r="K30" i="10"/>
  <c r="M30" i="11"/>
  <c r="L30" i="11"/>
  <c r="K30" i="11"/>
  <c r="M30" i="7"/>
  <c r="L30" i="7"/>
  <c r="K30" i="7"/>
  <c r="O30" i="7" s="1"/>
  <c r="B33" i="7"/>
  <c r="B30" i="7"/>
  <c r="B33" i="9"/>
  <c r="B30" i="9"/>
  <c r="X34" i="9"/>
  <c r="W34" i="9"/>
  <c r="V34" i="9"/>
  <c r="R34" i="9"/>
  <c r="Q34" i="9"/>
  <c r="P34" i="9"/>
  <c r="L34" i="9"/>
  <c r="K34" i="9"/>
  <c r="J34" i="9"/>
  <c r="F34" i="9"/>
  <c r="E34" i="9"/>
  <c r="D34" i="9"/>
  <c r="D33" i="9" s="1"/>
  <c r="X31" i="9"/>
  <c r="W31" i="9"/>
  <c r="V31" i="9"/>
  <c r="R31" i="9"/>
  <c r="Q31" i="9"/>
  <c r="P31" i="9"/>
  <c r="L31" i="9"/>
  <c r="K31" i="9"/>
  <c r="J31" i="9"/>
  <c r="F31" i="9"/>
  <c r="E31" i="9"/>
  <c r="D31" i="9"/>
  <c r="D30" i="9" s="1"/>
  <c r="L19" i="5"/>
  <c r="L18" i="5"/>
  <c r="L17" i="5"/>
  <c r="L16" i="5"/>
  <c r="L15" i="5"/>
  <c r="L14" i="5"/>
  <c r="L13" i="5"/>
  <c r="L12" i="5"/>
  <c r="L11" i="5"/>
  <c r="L10" i="5"/>
  <c r="L9" i="5"/>
  <c r="L8" i="5"/>
  <c r="K19" i="5"/>
  <c r="K18" i="5"/>
  <c r="K17" i="5"/>
  <c r="K16" i="5"/>
  <c r="K15" i="5"/>
  <c r="K14" i="5"/>
  <c r="K13" i="5"/>
  <c r="K12" i="5"/>
  <c r="K11" i="5"/>
  <c r="K10" i="5"/>
  <c r="K9" i="5"/>
  <c r="K8" i="5"/>
  <c r="B43" i="5"/>
  <c r="L7" i="5" s="1"/>
  <c r="A43" i="5"/>
  <c r="A41" i="5"/>
  <c r="B41" i="5"/>
  <c r="K7" i="5" s="1"/>
  <c r="E33" i="9" l="1"/>
  <c r="F33" i="9" s="1"/>
  <c r="J33" i="9" s="1"/>
  <c r="K33" i="9" s="1"/>
  <c r="L33" i="9" s="1"/>
  <c r="P33" i="9" s="1"/>
  <c r="Q33" i="9" s="1"/>
  <c r="R33" i="9" s="1"/>
  <c r="P30" i="7"/>
  <c r="Q30" i="7" s="1"/>
  <c r="O30" i="6" s="1"/>
  <c r="P30" i="6" s="1"/>
  <c r="Q30" i="6" s="1"/>
  <c r="O30" i="10" s="1"/>
  <c r="P30" i="10" s="1"/>
  <c r="Q30" i="10" s="1"/>
  <c r="O30" i="11" s="1"/>
  <c r="P30" i="11" s="1"/>
  <c r="Q30" i="11" s="1"/>
  <c r="E30" i="9"/>
  <c r="F30" i="9" s="1"/>
  <c r="J30" i="9" s="1"/>
  <c r="K30" i="9" s="1"/>
  <c r="L30" i="9" s="1"/>
  <c r="P30" i="9" s="1"/>
  <c r="Q30" i="9" s="1"/>
  <c r="R30" i="9" s="1"/>
  <c r="L21" i="5"/>
  <c r="V33" i="9" l="1"/>
  <c r="W33" i="9" s="1"/>
  <c r="X33" i="9" s="1"/>
  <c r="AB34" i="9"/>
  <c r="V30" i="9"/>
  <c r="W30" i="9" s="1"/>
  <c r="X30" i="9" s="1"/>
  <c r="AB31" i="9"/>
  <c r="M33" i="11" l="1"/>
  <c r="L33" i="11"/>
  <c r="M27" i="11"/>
  <c r="L27" i="11"/>
  <c r="M24" i="11"/>
  <c r="L24" i="11"/>
  <c r="M21" i="11"/>
  <c r="L21" i="11"/>
  <c r="M18" i="11"/>
  <c r="L18" i="11"/>
  <c r="M15" i="11"/>
  <c r="L15" i="11"/>
  <c r="M33" i="10"/>
  <c r="L33" i="10"/>
  <c r="M27" i="10"/>
  <c r="L27" i="10"/>
  <c r="M24" i="10"/>
  <c r="L24" i="10"/>
  <c r="M21" i="10"/>
  <c r="L21" i="10"/>
  <c r="M18" i="10"/>
  <c r="L18" i="10"/>
  <c r="M15" i="10"/>
  <c r="L15" i="10"/>
  <c r="M33" i="6"/>
  <c r="L33" i="6"/>
  <c r="M27" i="6"/>
  <c r="L27" i="6"/>
  <c r="M24" i="6"/>
  <c r="L24" i="6"/>
  <c r="M21" i="6"/>
  <c r="L21" i="6"/>
  <c r="M18" i="6"/>
  <c r="L18" i="6"/>
  <c r="M15" i="6"/>
  <c r="L15" i="6"/>
  <c r="K33" i="11"/>
  <c r="K27" i="11"/>
  <c r="K24" i="11"/>
  <c r="K21" i="11"/>
  <c r="K18" i="11"/>
  <c r="K15" i="11"/>
  <c r="K33" i="10"/>
  <c r="K27" i="10"/>
  <c r="K24" i="10"/>
  <c r="K21" i="10"/>
  <c r="K18" i="10"/>
  <c r="K15" i="10"/>
  <c r="K33" i="6"/>
  <c r="K27" i="6"/>
  <c r="K24" i="6"/>
  <c r="K21" i="6"/>
  <c r="K18" i="6"/>
  <c r="K15" i="6"/>
  <c r="M33" i="7"/>
  <c r="L33" i="7"/>
  <c r="M27" i="7"/>
  <c r="L27" i="7"/>
  <c r="M24" i="7"/>
  <c r="L24" i="7"/>
  <c r="M21" i="7"/>
  <c r="L21" i="7"/>
  <c r="M18" i="7"/>
  <c r="L18" i="7"/>
  <c r="M15" i="7"/>
  <c r="L15" i="7"/>
  <c r="K33" i="7"/>
  <c r="O33" i="7" s="1"/>
  <c r="K27" i="7"/>
  <c r="O27" i="7" s="1"/>
  <c r="P27" i="7" s="1"/>
  <c r="K24" i="7"/>
  <c r="O24" i="7" s="1"/>
  <c r="K21" i="7"/>
  <c r="O21" i="7" s="1"/>
  <c r="P21" i="7" s="1"/>
  <c r="K18" i="7"/>
  <c r="O18" i="7" s="1"/>
  <c r="K15" i="7"/>
  <c r="O15" i="7" s="1"/>
  <c r="B27" i="7"/>
  <c r="B24" i="7"/>
  <c r="B21" i="7"/>
  <c r="B18" i="7"/>
  <c r="B15" i="7"/>
  <c r="B12" i="7"/>
  <c r="B27" i="9"/>
  <c r="B24" i="9"/>
  <c r="B21" i="9"/>
  <c r="B18" i="9"/>
  <c r="B15" i="9"/>
  <c r="B12" i="9"/>
  <c r="X28" i="9"/>
  <c r="W28" i="9"/>
  <c r="V28" i="9"/>
  <c r="R28" i="9"/>
  <c r="Q28" i="9"/>
  <c r="P28" i="9"/>
  <c r="L28" i="9"/>
  <c r="K28" i="9"/>
  <c r="J28" i="9"/>
  <c r="X25" i="9"/>
  <c r="W25" i="9"/>
  <c r="V25" i="9"/>
  <c r="R25" i="9"/>
  <c r="Q25" i="9"/>
  <c r="P25" i="9"/>
  <c r="L25" i="9"/>
  <c r="K25" i="9"/>
  <c r="J25" i="9"/>
  <c r="X22" i="9"/>
  <c r="W22" i="9"/>
  <c r="V22" i="9"/>
  <c r="R22" i="9"/>
  <c r="Q22" i="9"/>
  <c r="P22" i="9"/>
  <c r="L22" i="9"/>
  <c r="K22" i="9"/>
  <c r="J22" i="9"/>
  <c r="X19" i="9"/>
  <c r="W19" i="9"/>
  <c r="V19" i="9"/>
  <c r="R19" i="9"/>
  <c r="Q19" i="9"/>
  <c r="P19" i="9"/>
  <c r="L19" i="9"/>
  <c r="K19" i="9"/>
  <c r="J19" i="9"/>
  <c r="X16" i="9"/>
  <c r="W16" i="9"/>
  <c r="V16" i="9"/>
  <c r="R16" i="9"/>
  <c r="Q16" i="9"/>
  <c r="P16" i="9"/>
  <c r="L16" i="9"/>
  <c r="K16" i="9"/>
  <c r="J16" i="9"/>
  <c r="X13" i="9"/>
  <c r="W13" i="9"/>
  <c r="R13" i="9"/>
  <c r="Q13" i="9"/>
  <c r="L13" i="9"/>
  <c r="K13" i="9"/>
  <c r="J13" i="9"/>
  <c r="P13" i="9"/>
  <c r="V13" i="9"/>
  <c r="F28" i="9"/>
  <c r="E28" i="9"/>
  <c r="F25" i="9"/>
  <c r="E25" i="9"/>
  <c r="F22" i="9"/>
  <c r="E22" i="9"/>
  <c r="F19" i="9"/>
  <c r="E19" i="9"/>
  <c r="F16" i="9"/>
  <c r="E16" i="9"/>
  <c r="F13" i="9"/>
  <c r="E13" i="9"/>
  <c r="D13" i="9"/>
  <c r="D28" i="9"/>
  <c r="D25" i="9"/>
  <c r="D22" i="9"/>
  <c r="D19" i="9"/>
  <c r="D16" i="9"/>
  <c r="J19" i="5"/>
  <c r="I19" i="5"/>
  <c r="H19" i="5"/>
  <c r="J18" i="5"/>
  <c r="I18" i="5"/>
  <c r="H18" i="5"/>
  <c r="J17" i="5"/>
  <c r="I17" i="5"/>
  <c r="H17" i="5"/>
  <c r="J16" i="5"/>
  <c r="I16" i="5"/>
  <c r="H16" i="5"/>
  <c r="P18" i="7" l="1"/>
  <c r="P15" i="7"/>
  <c r="Q15" i="7" s="1"/>
  <c r="P24" i="7"/>
  <c r="Q24" i="7" s="1"/>
  <c r="P33" i="7"/>
  <c r="Q33" i="7" s="1"/>
  <c r="Q18" i="7"/>
  <c r="Q21" i="7"/>
  <c r="Q27" i="7"/>
  <c r="J15" i="5"/>
  <c r="I15" i="5"/>
  <c r="H15" i="5"/>
  <c r="J14" i="5"/>
  <c r="I14" i="5"/>
  <c r="H14" i="5"/>
  <c r="J13" i="5"/>
  <c r="I13" i="5"/>
  <c r="H13" i="5"/>
  <c r="J12" i="5"/>
  <c r="I12" i="5"/>
  <c r="H12" i="5"/>
  <c r="J11" i="5"/>
  <c r="I11" i="5"/>
  <c r="H11" i="5"/>
  <c r="J10" i="5"/>
  <c r="I10" i="5"/>
  <c r="H10" i="5"/>
  <c r="J9" i="5"/>
  <c r="I9" i="5"/>
  <c r="H9" i="5"/>
  <c r="J8" i="5"/>
  <c r="I8" i="5"/>
  <c r="H8" i="5"/>
  <c r="B39" i="5"/>
  <c r="J7" i="5" s="1"/>
  <c r="B37" i="5"/>
  <c r="I7" i="5" s="1"/>
  <c r="A37" i="5"/>
  <c r="B35" i="5"/>
  <c r="H7" i="5" s="1"/>
  <c r="A35" i="5"/>
  <c r="B33" i="5"/>
  <c r="G7" i="5" s="1"/>
  <c r="A33" i="5"/>
  <c r="B31" i="5"/>
  <c r="F7" i="5" s="1"/>
  <c r="A31" i="5"/>
  <c r="F19" i="5"/>
  <c r="F18" i="5"/>
  <c r="F17" i="5"/>
  <c r="G16" i="5"/>
  <c r="F16" i="5"/>
  <c r="G15" i="5"/>
  <c r="F15" i="5"/>
  <c r="G14" i="5"/>
  <c r="F14" i="5"/>
  <c r="F13" i="5"/>
  <c r="F12" i="5"/>
  <c r="F11" i="5"/>
  <c r="F10" i="5"/>
  <c r="F9" i="5"/>
  <c r="F8" i="5"/>
  <c r="A39" i="5"/>
  <c r="L41" i="9" l="1"/>
  <c r="V44" i="6" s="1"/>
  <c r="K21" i="5"/>
  <c r="G19" i="5"/>
  <c r="G18" i="5"/>
  <c r="G17" i="5"/>
  <c r="G13" i="5"/>
  <c r="G12" i="5"/>
  <c r="G11" i="5"/>
  <c r="G10" i="5"/>
  <c r="G9" i="5"/>
  <c r="G8" i="5"/>
  <c r="F21" i="5"/>
  <c r="G21" i="5" l="1"/>
  <c r="J21" i="5"/>
  <c r="I21" i="5"/>
  <c r="G30" i="5"/>
  <c r="D29" i="5"/>
  <c r="E29" i="5" s="1"/>
  <c r="B29" i="5"/>
  <c r="E7" i="5" s="1"/>
  <c r="A29" i="5"/>
  <c r="E19" i="5"/>
  <c r="E18" i="5"/>
  <c r="E17" i="5"/>
  <c r="E16" i="5"/>
  <c r="E15" i="5"/>
  <c r="E14" i="5"/>
  <c r="E13" i="5"/>
  <c r="E12" i="5"/>
  <c r="E11" i="5"/>
  <c r="E10" i="5"/>
  <c r="E9" i="5"/>
  <c r="D27" i="9"/>
  <c r="D24" i="9"/>
  <c r="D21" i="9"/>
  <c r="D18" i="9"/>
  <c r="D15" i="9"/>
  <c r="E8" i="5"/>
  <c r="AB6" i="7"/>
  <c r="AB6" i="6"/>
  <c r="AB6" i="10"/>
  <c r="AB6" i="11"/>
  <c r="F29" i="5" l="1"/>
  <c r="H29" i="5" s="1"/>
  <c r="I29" i="5" s="1"/>
  <c r="J29" i="5" s="1"/>
  <c r="K30" i="5" s="1"/>
  <c r="H21" i="5"/>
  <c r="AB16" i="9"/>
  <c r="D12" i="9"/>
  <c r="E15" i="9"/>
  <c r="F15" i="9" s="1"/>
  <c r="J15" i="9" s="1"/>
  <c r="K15" i="9" s="1"/>
  <c r="L15" i="9" s="1"/>
  <c r="P15" i="9" s="1"/>
  <c r="Q15" i="9" s="1"/>
  <c r="R15" i="9" s="1"/>
  <c r="V15" i="9" s="1"/>
  <c r="W15" i="9" s="1"/>
  <c r="X15" i="9" s="1"/>
  <c r="E18" i="9"/>
  <c r="F18" i="9" s="1"/>
  <c r="J18" i="9" s="1"/>
  <c r="K18" i="9" s="1"/>
  <c r="L18" i="9" s="1"/>
  <c r="P18" i="9" s="1"/>
  <c r="Q18" i="9" s="1"/>
  <c r="R18" i="9" s="1"/>
  <c r="V18" i="9" s="1"/>
  <c r="W18" i="9" s="1"/>
  <c r="X18" i="9" s="1"/>
  <c r="E21" i="9"/>
  <c r="F21" i="9" s="1"/>
  <c r="J21" i="9" s="1"/>
  <c r="K21" i="9" s="1"/>
  <c r="L21" i="9" s="1"/>
  <c r="P21" i="9" s="1"/>
  <c r="Q21" i="9" s="1"/>
  <c r="R21" i="9" s="1"/>
  <c r="V21" i="9" s="1"/>
  <c r="W21" i="9" s="1"/>
  <c r="X21" i="9" s="1"/>
  <c r="E24" i="9"/>
  <c r="F24" i="9" s="1"/>
  <c r="J24" i="9" s="1"/>
  <c r="K24" i="9" s="1"/>
  <c r="L24" i="9" s="1"/>
  <c r="P24" i="9" s="1"/>
  <c r="Q24" i="9" s="1"/>
  <c r="R24" i="9" s="1"/>
  <c r="V24" i="9" s="1"/>
  <c r="W24" i="9" s="1"/>
  <c r="X24" i="9" s="1"/>
  <c r="E27" i="9"/>
  <c r="F27" i="9" s="1"/>
  <c r="J27" i="9" s="1"/>
  <c r="K27" i="9" s="1"/>
  <c r="L27" i="9" s="1"/>
  <c r="P27" i="9" s="1"/>
  <c r="Q27" i="9" s="1"/>
  <c r="R27" i="9" s="1"/>
  <c r="V27" i="9" s="1"/>
  <c r="W27" i="9" s="1"/>
  <c r="X27" i="9" s="1"/>
  <c r="AB19" i="9" l="1"/>
  <c r="E12" i="9"/>
  <c r="L29" i="5"/>
  <c r="M29" i="5" s="1"/>
  <c r="N29" i="5" s="1"/>
  <c r="AB25" i="9"/>
  <c r="R41" i="9"/>
  <c r="V44" i="10" s="1"/>
  <c r="AB13" i="9"/>
  <c r="AB22" i="9"/>
  <c r="F41" i="9"/>
  <c r="V44" i="7" s="1"/>
  <c r="X41" i="9"/>
  <c r="AB28" i="9"/>
  <c r="P29" i="5" l="1"/>
  <c r="Q29" i="5" s="1"/>
  <c r="R29" i="5" s="1"/>
  <c r="S30" i="5" s="1"/>
  <c r="O30" i="5"/>
  <c r="F12" i="9"/>
  <c r="V34" i="7" l="1"/>
  <c r="J12" i="9"/>
  <c r="K12" i="9" l="1"/>
  <c r="V32" i="7"/>
  <c r="L12" i="9" l="1"/>
  <c r="W34" i="6" s="1"/>
  <c r="V32" i="11"/>
  <c r="V32" i="6"/>
  <c r="S5" i="7"/>
  <c r="V32" i="10"/>
  <c r="Z32" i="7"/>
  <c r="P12" i="9" l="1"/>
  <c r="Z34" i="7"/>
  <c r="V34" i="6"/>
  <c r="V34" i="10"/>
  <c r="V34" i="11"/>
  <c r="Q12" i="9"/>
  <c r="R12" i="9" l="1"/>
  <c r="X34" i="10" l="1"/>
  <c r="V12" i="9"/>
  <c r="A1" i="5"/>
  <c r="A12" i="11"/>
  <c r="A12" i="10"/>
  <c r="A12" i="6"/>
  <c r="A12" i="7"/>
  <c r="A11" i="12"/>
  <c r="A11" i="13"/>
  <c r="A11" i="14"/>
  <c r="A11" i="8"/>
  <c r="A10" i="9"/>
  <c r="W12" i="9" l="1"/>
  <c r="W32" i="6" l="1"/>
  <c r="S5" i="6" s="1"/>
  <c r="X32" i="10"/>
  <c r="O24" i="6"/>
  <c r="P24" i="6" s="1"/>
  <c r="Q24" i="6" s="1"/>
  <c r="O24" i="10" s="1"/>
  <c r="P24" i="10" s="1"/>
  <c r="Q24" i="10" s="1"/>
  <c r="O24" i="11" s="1"/>
  <c r="P24" i="11" s="1"/>
  <c r="Q24" i="11" s="1"/>
  <c r="O33" i="6"/>
  <c r="P33" i="6" s="1"/>
  <c r="Q33" i="6" s="1"/>
  <c r="O33" i="10" s="1"/>
  <c r="P33" i="10" s="1"/>
  <c r="Q33" i="10" s="1"/>
  <c r="O33" i="11" s="1"/>
  <c r="P33" i="11" s="1"/>
  <c r="Q33" i="11" s="1"/>
  <c r="O15" i="6"/>
  <c r="P15" i="6" s="1"/>
  <c r="Q15" i="6" s="1"/>
  <c r="O15" i="10" s="1"/>
  <c r="P15" i="10" s="1"/>
  <c r="Q15" i="10" s="1"/>
  <c r="O15" i="11" s="1"/>
  <c r="P15" i="11" s="1"/>
  <c r="Q15" i="11" s="1"/>
  <c r="O18" i="6"/>
  <c r="P18" i="6" s="1"/>
  <c r="Q18" i="6" s="1"/>
  <c r="O18" i="10" s="1"/>
  <c r="P18" i="10" s="1"/>
  <c r="Q18" i="10" s="1"/>
  <c r="O18" i="11" s="1"/>
  <c r="P18" i="11" s="1"/>
  <c r="Q18" i="11" s="1"/>
  <c r="O21" i="6"/>
  <c r="P21" i="6" s="1"/>
  <c r="Q21" i="6" s="1"/>
  <c r="O21" i="10" s="1"/>
  <c r="P21" i="10" s="1"/>
  <c r="Q21" i="10" s="1"/>
  <c r="O21" i="11" s="1"/>
  <c r="P21" i="11" s="1"/>
  <c r="Q21" i="11" s="1"/>
  <c r="O27" i="6"/>
  <c r="P27" i="6" s="1"/>
  <c r="Q27" i="6" s="1"/>
  <c r="O27" i="10" s="1"/>
  <c r="P27" i="10" s="1"/>
  <c r="Q27" i="10" s="1"/>
  <c r="O27" i="11" s="1"/>
  <c r="P27" i="11" s="1"/>
  <c r="Q27" i="11" s="1"/>
  <c r="Y7" i="7"/>
  <c r="S7" i="7"/>
  <c r="V7" i="7"/>
  <c r="X12" i="9"/>
  <c r="V44" i="11" s="1"/>
  <c r="W32" i="10" l="1"/>
  <c r="W32" i="11"/>
  <c r="Z32" i="6"/>
  <c r="Y34" i="11"/>
  <c r="Y32" i="11" s="1"/>
  <c r="S5" i="11" s="1"/>
  <c r="S5" i="10"/>
  <c r="X32" i="11"/>
  <c r="X34" i="11" s="1"/>
  <c r="Y7" i="6"/>
  <c r="V7" i="6"/>
  <c r="S7" i="6"/>
  <c r="X12" i="7"/>
  <c r="I12" i="7" s="1"/>
  <c r="I38" i="7" s="1"/>
  <c r="V12" i="7"/>
  <c r="G12" i="7" s="1"/>
  <c r="G38" i="7" s="1"/>
  <c r="W12" i="7"/>
  <c r="H12" i="7" s="1"/>
  <c r="H38" i="7" s="1"/>
  <c r="Z12" i="7"/>
  <c r="L12" i="7" s="1"/>
  <c r="L38" i="7" s="1"/>
  <c r="AA12" i="7"/>
  <c r="M12" i="7" s="1"/>
  <c r="M38" i="7" s="1"/>
  <c r="Y12" i="7"/>
  <c r="K12" i="7" s="1"/>
  <c r="K38" i="7" s="1"/>
  <c r="T12" i="7"/>
  <c r="D12" i="7" s="1"/>
  <c r="D38" i="7" s="1"/>
  <c r="S12" i="7"/>
  <c r="C12" i="7" s="1"/>
  <c r="C38" i="7" s="1"/>
  <c r="AB7" i="7"/>
  <c r="U12" i="7"/>
  <c r="E12" i="7" s="1"/>
  <c r="E38" i="7" s="1"/>
  <c r="E21" i="5"/>
  <c r="E42" i="7" l="1"/>
  <c r="I42" i="7"/>
  <c r="Y7" i="10"/>
  <c r="V7" i="10"/>
  <c r="S7" i="10"/>
  <c r="Z34" i="6"/>
  <c r="U12" i="6"/>
  <c r="E12" i="6" s="1"/>
  <c r="E38" i="6" s="1"/>
  <c r="AB7" i="6"/>
  <c r="T12" i="6"/>
  <c r="D12" i="6" s="1"/>
  <c r="D38" i="6" s="1"/>
  <c r="S12" i="6"/>
  <c r="C12" i="6" s="1"/>
  <c r="C38" i="6" s="1"/>
  <c r="Y12" i="6"/>
  <c r="K12" i="6" s="1"/>
  <c r="K38" i="6" s="1"/>
  <c r="Z12" i="6"/>
  <c r="L12" i="6" s="1"/>
  <c r="L38" i="6" s="1"/>
  <c r="AA12" i="6"/>
  <c r="M12" i="6" s="1"/>
  <c r="M38" i="6" s="1"/>
  <c r="X12" i="6"/>
  <c r="I12" i="6" s="1"/>
  <c r="I38" i="6" s="1"/>
  <c r="W12" i="6"/>
  <c r="H12" i="6" s="1"/>
  <c r="H38" i="6" s="1"/>
  <c r="V12" i="6"/>
  <c r="G12" i="6" s="1"/>
  <c r="G38" i="6" s="1"/>
  <c r="I42" i="6" l="1"/>
  <c r="C40" i="6"/>
  <c r="D40" i="6" s="1"/>
  <c r="E40" i="6" s="1"/>
  <c r="G40" i="6" s="1"/>
  <c r="H40" i="6" s="1"/>
  <c r="I40" i="6" s="1"/>
  <c r="E42" i="6"/>
  <c r="O40" i="7"/>
  <c r="P40" i="7" s="1"/>
  <c r="Q40" i="7" s="1"/>
  <c r="C40" i="7"/>
  <c r="D40" i="7" s="1"/>
  <c r="E40" i="7" s="1"/>
  <c r="G40" i="7" s="1"/>
  <c r="O12" i="7"/>
  <c r="O38" i="7" s="1"/>
  <c r="S12" i="10"/>
  <c r="C12" i="10" s="1"/>
  <c r="C38" i="10" s="1"/>
  <c r="U12" i="10"/>
  <c r="E12" i="10" s="1"/>
  <c r="E38" i="10" s="1"/>
  <c r="AB7" i="10"/>
  <c r="T12" i="10"/>
  <c r="D12" i="10" s="1"/>
  <c r="D38" i="10" s="1"/>
  <c r="Y12" i="10"/>
  <c r="K12" i="10" s="1"/>
  <c r="K38" i="10" s="1"/>
  <c r="AA12" i="10"/>
  <c r="M12" i="10" s="1"/>
  <c r="M38" i="10" s="1"/>
  <c r="Z12" i="10"/>
  <c r="L12" i="10" s="1"/>
  <c r="L38" i="10" s="1"/>
  <c r="W12" i="10"/>
  <c r="H12" i="10" s="1"/>
  <c r="H38" i="10" s="1"/>
  <c r="V12" i="10"/>
  <c r="G12" i="10" s="1"/>
  <c r="G38" i="10" s="1"/>
  <c r="X12" i="10"/>
  <c r="I12" i="10" s="1"/>
  <c r="I38" i="10" s="1"/>
  <c r="M42" i="7"/>
  <c r="Q42" i="7" s="1"/>
  <c r="V7" i="11"/>
  <c r="Y7" i="11"/>
  <c r="S7" i="11"/>
  <c r="M42" i="6" l="1"/>
  <c r="Q42" i="6" s="1"/>
  <c r="I42" i="10"/>
  <c r="M42" i="10"/>
  <c r="O40" i="10"/>
  <c r="P40" i="10" s="1"/>
  <c r="Q40" i="10" s="1"/>
  <c r="C40" i="10"/>
  <c r="D40" i="10" s="1"/>
  <c r="E40" i="10" s="1"/>
  <c r="G40" i="10" s="1"/>
  <c r="H40" i="10" s="1"/>
  <c r="I40" i="10" s="1"/>
  <c r="K40" i="10" s="1"/>
  <c r="L40" i="10" s="1"/>
  <c r="M40" i="10" s="1"/>
  <c r="V40" i="10" s="1"/>
  <c r="V46" i="10" s="1"/>
  <c r="E42" i="10"/>
  <c r="K40" i="6"/>
  <c r="L40" i="6" s="1"/>
  <c r="M40" i="6" s="1"/>
  <c r="V40" i="6" s="1"/>
  <c r="V46" i="6" s="1"/>
  <c r="O40" i="6"/>
  <c r="P40" i="6" s="1"/>
  <c r="Q40" i="6" s="1"/>
  <c r="P12" i="7"/>
  <c r="P38" i="7" s="1"/>
  <c r="AA12" i="11"/>
  <c r="M12" i="11" s="1"/>
  <c r="M38" i="11" s="1"/>
  <c r="Y12" i="11"/>
  <c r="K12" i="11" s="1"/>
  <c r="K38" i="11" s="1"/>
  <c r="Z12" i="11"/>
  <c r="L12" i="11" s="1"/>
  <c r="L38" i="11" s="1"/>
  <c r="U12" i="11"/>
  <c r="E12" i="11" s="1"/>
  <c r="E38" i="11" s="1"/>
  <c r="S12" i="11"/>
  <c r="C12" i="11" s="1"/>
  <c r="C38" i="11" s="1"/>
  <c r="AB7" i="11"/>
  <c r="T12" i="11"/>
  <c r="D12" i="11" s="1"/>
  <c r="D38" i="11" s="1"/>
  <c r="W12" i="11"/>
  <c r="H12" i="11" s="1"/>
  <c r="H38" i="11" s="1"/>
  <c r="X12" i="11"/>
  <c r="I12" i="11" s="1"/>
  <c r="I38" i="11" s="1"/>
  <c r="V12" i="11"/>
  <c r="G12" i="11" s="1"/>
  <c r="G38" i="11" s="1"/>
  <c r="Q12" i="7" l="1"/>
  <c r="Q38" i="7" s="1"/>
  <c r="O40" i="11"/>
  <c r="P40" i="11" s="1"/>
  <c r="Q40" i="11" s="1"/>
  <c r="M42" i="11"/>
  <c r="Q42" i="10"/>
  <c r="I42" i="11"/>
  <c r="C40" i="11"/>
  <c r="D40" i="11" s="1"/>
  <c r="E40" i="11" s="1"/>
  <c r="G40" i="11" s="1"/>
  <c r="H40" i="11" s="1"/>
  <c r="I40" i="11" s="1"/>
  <c r="K40" i="11" s="1"/>
  <c r="L40" i="11" s="1"/>
  <c r="E42" i="11"/>
  <c r="Q42" i="11" s="1"/>
  <c r="O12" i="6" l="1"/>
  <c r="O38" i="6" s="1"/>
  <c r="M40" i="11"/>
  <c r="AA14" i="7"/>
  <c r="X14" i="7"/>
  <c r="U14" i="7"/>
  <c r="P12" i="6" l="1"/>
  <c r="P38" i="6" s="1"/>
  <c r="H40" i="7"/>
  <c r="I40" i="7" s="1"/>
  <c r="Q12" i="6" l="1"/>
  <c r="Q38" i="6" s="1"/>
  <c r="K40" i="7"/>
  <c r="L40" i="7" s="1"/>
  <c r="M40" i="7" s="1"/>
  <c r="V40" i="7" s="1"/>
  <c r="V46" i="7" s="1"/>
  <c r="O12" i="10" l="1"/>
  <c r="O38" i="10" s="1"/>
  <c r="P12" i="10" l="1"/>
  <c r="P38" i="10" s="1"/>
  <c r="Q12" i="10" l="1"/>
  <c r="Q38" i="10" s="1"/>
  <c r="O12" i="11" l="1"/>
  <c r="O38" i="11" s="1"/>
  <c r="P12" i="11" l="1"/>
  <c r="P38" i="11" s="1"/>
  <c r="Q12" i="11" l="1"/>
  <c r="Q38" i="11" l="1"/>
  <c r="V40" i="11" s="1"/>
  <c r="V46" i="11" s="1"/>
  <c r="W34" i="10"/>
  <c r="Z32" i="10"/>
  <c r="Z32" i="11"/>
  <c r="W34" i="11"/>
  <c r="Z34" i="10" l="1"/>
  <c r="Z34" i="11"/>
</calcChain>
</file>

<file path=xl/sharedStrings.xml><?xml version="1.0" encoding="utf-8"?>
<sst xmlns="http://schemas.openxmlformats.org/spreadsheetml/2006/main" count="688" uniqueCount="248">
  <si>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</si>
  <si>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</si>
  <si>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</si>
  <si>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</si>
  <si>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</si>
  <si>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</si>
  <si>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</si>
  <si>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</si>
  <si>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</si>
  <si>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</si>
  <si>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</si>
  <si>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</si>
  <si>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</si>
  <si>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</si>
  <si>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</si>
  <si>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</si>
  <si>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</si>
  <si>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</si>
  <si>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</si>
  <si>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</si>
  <si>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</si>
  <si>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     √       √</t>
  </si>
  <si>
    <t>TESORERO GENERAL / DIRECTOR ADMÓN</t>
  </si>
  <si>
    <t>DIRECTOR DE PLANEACIÓN</t>
  </si>
  <si>
    <t>RECTOR</t>
  </si>
  <si>
    <t>Octubre</t>
  </si>
  <si>
    <t>Noviembre</t>
  </si>
  <si>
    <t>Diciembre</t>
  </si>
  <si>
    <t>R.MESUALES</t>
  </si>
  <si>
    <t>ENERO</t>
  </si>
  <si>
    <t>FEBRERO</t>
  </si>
  <si>
    <t>MARZO</t>
  </si>
  <si>
    <t>ABRIL</t>
  </si>
  <si>
    <t>MAYO</t>
  </si>
  <si>
    <t>JUNIO</t>
  </si>
  <si>
    <t>JULIO</t>
  </si>
  <si>
    <t>AGOSTO</t>
  </si>
  <si>
    <t>SEPTIEMBRE</t>
  </si>
  <si>
    <t>OCTUBRE</t>
  </si>
  <si>
    <t>NOVIEMBRE</t>
  </si>
  <si>
    <t>DICIEMBRE</t>
  </si>
  <si>
    <t>MES</t>
  </si>
  <si>
    <t xml:space="preserve"> </t>
  </si>
  <si>
    <t>Ejemplo</t>
  </si>
  <si>
    <t>APARTADO "A"</t>
  </si>
  <si>
    <t>GASTOS</t>
  </si>
  <si>
    <t>%</t>
  </si>
  <si>
    <t>TOTAL</t>
  </si>
  <si>
    <t>MONTO TOTAL ANUAL  DEL SUBSIDIO ORDINARIO, MDP</t>
  </si>
  <si>
    <t>FRACCIÓN</t>
  </si>
  <si>
    <t>III</t>
  </si>
  <si>
    <t>I</t>
  </si>
  <si>
    <t>febrero</t>
  </si>
  <si>
    <t>Abril</t>
  </si>
  <si>
    <t xml:space="preserve"> Mayo</t>
  </si>
  <si>
    <t>Junio</t>
  </si>
  <si>
    <t>Julio</t>
  </si>
  <si>
    <t>Agosto</t>
  </si>
  <si>
    <t>Septiembre</t>
  </si>
  <si>
    <t>Mayo</t>
  </si>
  <si>
    <t xml:space="preserve"> Julio</t>
  </si>
  <si>
    <t>Enero-Marzo</t>
  </si>
  <si>
    <t>Enero-Junio</t>
  </si>
  <si>
    <t>Enero-Sept.</t>
  </si>
  <si>
    <t>A</t>
  </si>
  <si>
    <t>A    "Acumulado"</t>
  </si>
  <si>
    <t>NOTA</t>
  </si>
  <si>
    <t>√   √   √</t>
  </si>
  <si>
    <t xml:space="preserve"> Nombre de la Universidad </t>
  </si>
  <si>
    <t>U006</t>
  </si>
  <si>
    <t>U040</t>
  </si>
  <si>
    <t>S247</t>
  </si>
  <si>
    <t>U079</t>
  </si>
  <si>
    <t>(MILES DE PESOS)</t>
  </si>
  <si>
    <t xml:space="preserve">Fracción III  </t>
  </si>
  <si>
    <t>ACUMULADO   A MARZO 2015</t>
  </si>
  <si>
    <t xml:space="preserve">Fracción III   </t>
  </si>
  <si>
    <t>TRIMESTRE</t>
  </si>
  <si>
    <t>PRIMERO</t>
  </si>
  <si>
    <t>SEGUNDO</t>
  </si>
  <si>
    <t>TERCERO</t>
  </si>
  <si>
    <t>CUARTO</t>
  </si>
  <si>
    <t>SUBSIDIOS FEDERALES PARA ORGANISMOS D. E.</t>
  </si>
  <si>
    <t>DESTINO DE LOS RECURSOS FEDERALES QUE RECIBEN UNIVERSIDADES E INSTITUCIONES DE EDUCACIÓN MEDIA SUPERIOR Y SUPERIOR.</t>
  </si>
  <si>
    <t>Programas y cumplimiento de metas.</t>
  </si>
  <si>
    <t>La información presentada es acumulada al periodo que se reporta.</t>
  </si>
  <si>
    <t xml:space="preserve">                                                                                                                               Fracción II                                                                                                                                                                                                             </t>
  </si>
  <si>
    <t xml:space="preserve"> " TERCER TRIMESTRE 2015"      </t>
  </si>
  <si>
    <t xml:space="preserve">                                                                                                                               Fracción II                                                                                                                                                                                                           </t>
  </si>
  <si>
    <t xml:space="preserve">                                                                                                                               Fracción II                                                                                                                                                                                                            </t>
  </si>
  <si>
    <t xml:space="preserve">APARTADO "A" </t>
  </si>
  <si>
    <t xml:space="preserve"> Octubre</t>
  </si>
  <si>
    <t xml:space="preserve">Costo de la plantilla de personal </t>
  </si>
  <si>
    <t>Categoría</t>
  </si>
  <si>
    <t>Número de plazas</t>
  </si>
  <si>
    <t>Número del Proyecto</t>
  </si>
  <si>
    <r>
      <t xml:space="preserve">En términos del artículo </t>
    </r>
    <r>
      <rPr>
        <b/>
        <sz val="16"/>
        <rFont val="Arial"/>
        <family val="2"/>
      </rPr>
      <t>42</t>
    </r>
    <r>
      <rPr>
        <b/>
        <sz val="10"/>
        <rFont val="Arial"/>
        <family val="2"/>
      </rPr>
      <t xml:space="preserve">, fracción I del Decreto de Presupuesto de Egresos de la Federación para el Ejercicio Fiscal </t>
    </r>
    <r>
      <rPr>
        <b/>
        <sz val="16"/>
        <rFont val="Arial"/>
        <family val="2"/>
      </rPr>
      <t>2016.</t>
    </r>
  </si>
  <si>
    <r>
      <t>Enero- Diciembre</t>
    </r>
    <r>
      <rPr>
        <b/>
        <sz val="16"/>
        <rFont val="Arial"/>
        <family val="2"/>
      </rPr>
      <t xml:space="preserve"> 2016.</t>
    </r>
  </si>
  <si>
    <r>
      <rPr>
        <b/>
        <sz val="16"/>
        <rFont val="Arial"/>
        <family val="2"/>
      </rPr>
      <t>PRIMER</t>
    </r>
    <r>
      <rPr>
        <b/>
        <sz val="10"/>
        <rFont val="Arial"/>
        <family val="2"/>
      </rPr>
      <t xml:space="preserve"> TRIMESTRE DEL 2016</t>
    </r>
  </si>
  <si>
    <r>
      <rPr>
        <b/>
        <sz val="16"/>
        <rFont val="Arial"/>
        <family val="2"/>
      </rPr>
      <t>SEGUNDO</t>
    </r>
    <r>
      <rPr>
        <b/>
        <sz val="10"/>
        <rFont val="Arial"/>
        <family val="2"/>
      </rPr>
      <t xml:space="preserve"> TRIMESTRE DEL 2016</t>
    </r>
  </si>
  <si>
    <r>
      <rPr>
        <b/>
        <sz val="16"/>
        <rFont val="Arial"/>
        <family val="2"/>
      </rPr>
      <t xml:space="preserve">TERCER </t>
    </r>
    <r>
      <rPr>
        <b/>
        <sz val="10"/>
        <rFont val="Arial"/>
        <family val="2"/>
      </rPr>
      <t>TRIMESTRE 2016</t>
    </r>
  </si>
  <si>
    <r>
      <rPr>
        <b/>
        <sz val="16"/>
        <rFont val="Arial"/>
        <family val="2"/>
      </rPr>
      <t>CUARTO</t>
    </r>
    <r>
      <rPr>
        <b/>
        <sz val="10"/>
        <rFont val="Arial"/>
        <family val="2"/>
      </rPr>
      <t xml:space="preserve"> TRIMESTRE DEL  2016</t>
    </r>
  </si>
  <si>
    <t>Programas PEF/2016</t>
  </si>
  <si>
    <r>
      <rPr>
        <b/>
        <sz val="10"/>
        <color indexed="62"/>
        <rFont val="Arial"/>
        <family val="2"/>
      </rPr>
      <t xml:space="preserve">R/M </t>
    </r>
    <r>
      <rPr>
        <sz val="10"/>
        <rFont val="Arial"/>
        <family val="2"/>
      </rPr>
      <t>=  Recursos Federales Mensuales ( Subsidios Ordinario y Extraordinarios 2016 )</t>
    </r>
  </si>
  <si>
    <t>En términos del artículo 42, fracción II del Decreto de Presupuesto de Egresos de la Federación para el Ejercicio Fiscal 2016</t>
  </si>
  <si>
    <t>Periodo de Enero-Marzo / 2016</t>
  </si>
  <si>
    <t xml:space="preserve"> " PRIMER TRIMESTRE 2016 "    </t>
  </si>
  <si>
    <t>Periodo de Abril-Junio / 2016</t>
  </si>
  <si>
    <t xml:space="preserve"> " SEGUNDO TRIMESTRE 2016 "    </t>
  </si>
  <si>
    <t>Periodo de Julio- Septiembre / 2016</t>
  </si>
  <si>
    <t>Periodo de Octubre- Diciembre / 2016</t>
  </si>
  <si>
    <t xml:space="preserve">" CUARTO TRIMESTRE 2016 "       </t>
  </si>
  <si>
    <t>En términos del artículo 42, fracción III, del Decreto de Presupuesto de Egresos de la Federación para el Ejercicio Fiscal 2016</t>
  </si>
  <si>
    <t>Enero-Marzo 2016</t>
  </si>
  <si>
    <t>"PRIMER TRIMESTRE  2016"</t>
  </si>
  <si>
    <t>Abril- junio 2016</t>
  </si>
  <si>
    <t>SEGUNDO TRIMESTRE  2016</t>
  </si>
  <si>
    <t>ACUMULADO   A JUNIO 2016</t>
  </si>
  <si>
    <t xml:space="preserve">TERCER TRIMESTRE  2016 </t>
  </si>
  <si>
    <t>ACUMULADO   A  SEPTIEMBRE 2016</t>
  </si>
  <si>
    <t>Octubre-diciembre 2016</t>
  </si>
  <si>
    <t xml:space="preserve"> "CUARTO TRIMESTRE  2016"</t>
  </si>
  <si>
    <t>ACUMULADO   A  DICIEMBRE 2016</t>
  </si>
  <si>
    <t>ANEXO "ÚNICO" QUE FORMA PARTE INTEGRANTE DEL CONVENIO DE APOYO FINANCIERO 2016</t>
  </si>
  <si>
    <t>NOMBRE DEL PROYECTO 2016</t>
  </si>
  <si>
    <t>PRIMER TRIMESTRE 2016</t>
  </si>
  <si>
    <t>SEGUNDO TRIMESTRE 2016</t>
  </si>
  <si>
    <t>TERCER TRIMESTRE 2016</t>
  </si>
  <si>
    <t>CUARTO TRIMESTRE 2016</t>
  </si>
  <si>
    <t>Sub total del trimestre</t>
  </si>
  <si>
    <t>ACUMULADO DEL TRIMESTRE</t>
  </si>
  <si>
    <t>REGISTRO SEMIAUTOMÁTICO DE LOS RECURSOS FEDERALES AUTORIZADOS A  LA UNIVERSIDAD  A MILES DE PESOS DEL EJERCICIO   2016.</t>
  </si>
  <si>
    <t>RECURSOS OTORGADOS DE LA  DSU EN LOS  PROGRAMAS AUTORIZADOS .</t>
  </si>
  <si>
    <t>Materiales y Suministros</t>
  </si>
  <si>
    <t>Acumulado
Octubre a Dic.</t>
  </si>
  <si>
    <t>UPEA</t>
  </si>
  <si>
    <t>UNIVERSIDAD DEL MAR</t>
  </si>
  <si>
    <t>UNIVERSIDAD TECNOLÓGICA DE LA MIXTECA</t>
  </si>
  <si>
    <t>UNIVERSIDAD DE OCCIDENTE</t>
  </si>
  <si>
    <t>UNIVERSIDAD ESTATAL DE SONORA</t>
  </si>
  <si>
    <t>UNIVERSIDAD DE CIENCIAS Y ARTES DE CHIAPAS</t>
  </si>
  <si>
    <t>UNIVERSIDAD POPULAR DE LA CHONTALPA</t>
  </si>
  <si>
    <t>CIDHEM</t>
  </si>
  <si>
    <t>UNIVERSIDAD DEL CARIBE</t>
  </si>
  <si>
    <t>UNIVERSIDAD ESTATAL DEL VALLE DE ECATEPEC</t>
  </si>
  <si>
    <t>UNIVERSIDAD DEL ISTMO</t>
  </si>
  <si>
    <t>UNIVERSIDAD DE LA SIERRA SUR</t>
  </si>
  <si>
    <t>UNIVERSIDAD DEL PAPALOAPAN</t>
  </si>
  <si>
    <t>UNIVERSIDAD DE LA SIERRA</t>
  </si>
  <si>
    <t>UNIVERSIDAD DE ORIENTE-VALLADOLID</t>
  </si>
  <si>
    <t>UNIVERSIDAD INTERSERRANA DEL EDO DE PUEBLA-CHILCHOTLA</t>
  </si>
  <si>
    <t>UNIVERSIDAD INTERSERRANA DEL EDO DE PUEBLA-AHUACATLÁN</t>
  </si>
  <si>
    <t>EL COLEGIO DE CHIHUAHUA</t>
  </si>
  <si>
    <t>EL COLEGIO DE SONORA</t>
  </si>
  <si>
    <t>UNIVERSIDAD DE LA CAÑADA</t>
  </si>
  <si>
    <t>UNIVERSIDAD DE LA SIERRA JUÁREZ</t>
  </si>
  <si>
    <t>UNIVERSIDAD ESTATAL DEL VALLE DE TOLUCA</t>
  </si>
  <si>
    <t>UNIVERSIDAD MEXIQUENSE DEL BICENTENARIO</t>
  </si>
  <si>
    <t>UI</t>
  </si>
  <si>
    <t>UNIVERSIDAD AUTÓNOMA INDÍGENA DE MÉXICO</t>
  </si>
  <si>
    <t>UNIVERSIDAD INTERCULTURAL DE CHIAPAS</t>
  </si>
  <si>
    <t>UNIVERSIDAD INTERCULTURAL DEL ESTADO DE GUERRERO</t>
  </si>
  <si>
    <t>UNIVERSIDAD INTERCULTURAL DEL ESTADO DE MÉXICO</t>
  </si>
  <si>
    <t>UNIVERSIDAD INTERCULTURAL INDÍGENA DE MICHOACÁN</t>
  </si>
  <si>
    <t>UNIVERSIDAD INTERCULTURAL DEL ESTADO DE PUEBLA</t>
  </si>
  <si>
    <t>UNIVERSIDAD INTERCULTURAL MAYA DE QUINTANA ROO</t>
  </si>
  <si>
    <t>UNIVERSIDAD INTERCULTURAL DEL ESTADO DE TABASCO</t>
  </si>
  <si>
    <t>UNIVERSIDAD INTERCULTURAL DEL ESTADO DE HIDALGO</t>
  </si>
  <si>
    <t>UNIVERSIDAD INTERCULTURAL DE SAN LUIS POTOSÍ</t>
  </si>
  <si>
    <t>El Colegio de Chihuahua</t>
  </si>
  <si>
    <t>El Colegio de Sonora</t>
  </si>
  <si>
    <t>U. del Mar</t>
  </si>
  <si>
    <t>U. de Occidente</t>
  </si>
  <si>
    <t>U. Estatal de Sonora</t>
  </si>
  <si>
    <t>U. del Caribe</t>
  </si>
  <si>
    <t>U. del Istmo</t>
  </si>
  <si>
    <t>U. de la Sierra Sur</t>
  </si>
  <si>
    <t>U. del Papaloapan</t>
  </si>
  <si>
    <t>U. de la Sierra</t>
  </si>
  <si>
    <t>U. de Oriente-Valladolid</t>
  </si>
  <si>
    <t>U. de la Cañada</t>
  </si>
  <si>
    <t>U. de la Sierra Juárez</t>
  </si>
  <si>
    <t>U. Estatal del Valle de Toluca</t>
  </si>
  <si>
    <t>U. Mexiquense del Bicentenario</t>
  </si>
  <si>
    <t>U. A. Indígena de México</t>
  </si>
  <si>
    <t>U. Intc. de Chiapas</t>
  </si>
  <si>
    <t>U. Intc. Indígena de Michoacán</t>
  </si>
  <si>
    <t>U. Intc. Maya de Quintana Roo</t>
  </si>
  <si>
    <t>U. Intc. de San Luis Potosí</t>
  </si>
  <si>
    <t>U. Intc. del Edo. de Guerrero</t>
  </si>
  <si>
    <t>U. Intc. del Edo. de México</t>
  </si>
  <si>
    <t>U. Intc. del Edo. de Puebla</t>
  </si>
  <si>
    <t>U. Intc. del Edo. de Tabasco</t>
  </si>
  <si>
    <t>U. Intc. del Edo. de Hidalgo</t>
  </si>
  <si>
    <t>CÁLCULO DE LA IES POR EL CONTADOR GENERAL</t>
  </si>
  <si>
    <t>DESTINO DE LOS RECURSOS FEDERALES QUE RECIBEN UNIVERSIDADES E INSTITUCIONES DE EDUCACIÓN MEDIA SUPERIOR Y SUPERIOR</t>
  </si>
  <si>
    <t xml:space="preserve">GRAN TOTAL A MILES DE PESOS   </t>
  </si>
  <si>
    <t>LOS PROGRAMAS A LOS QUE SE DESTINEN LOS RECURSOS FEDERALES
(MILES DE PESOS)</t>
  </si>
  <si>
    <t>U. Tec. de la Mixteca</t>
  </si>
  <si>
    <t>UNICACH</t>
  </si>
  <si>
    <t>U. Pop. de la Chontalpa</t>
  </si>
  <si>
    <t>U. Est. del Valle de Ecatepec</t>
  </si>
  <si>
    <t>U I E de Puebla-Chilchotla</t>
  </si>
  <si>
    <t>U I E de Puebla-Ahuacatlán</t>
  </si>
  <si>
    <t>U Ciénega del E Michoacán</t>
  </si>
  <si>
    <t>UNIVERSIDAD DE LA CIÉNEGA DEL ESTADO DE MICHOACÁN DE OCAMPO</t>
  </si>
  <si>
    <t>CENTRO DE INVESTIGACIÓN Y DOCENCIA EN HUMANIDADES DEL ESTADO DE MORELOS</t>
  </si>
  <si>
    <t>L</t>
  </si>
  <si>
    <t xml:space="preserve"> LA</t>
  </si>
  <si>
    <t>N° DEL PROYECTO</t>
  </si>
  <si>
    <t>RECURSOS ENTREGADOS A LA UNIVERSIDAD  DEL 1 DE ENERO AL 31 DE DICIEMBRE DEL 2016, POR SEP - DGESU - DSU.</t>
  </si>
  <si>
    <t>ELEGIR INSTITUCIÓN EN ESTE CATÁLOGO</t>
  </si>
  <si>
    <t>TOTAL DEL TRIMESTRE</t>
  </si>
  <si>
    <r>
      <t xml:space="preserve">EL PORCENTAJE QUE SE PRESENTAN ES UN EJEMPLO, </t>
    </r>
    <r>
      <rPr>
        <b/>
        <sz val="10"/>
        <rFont val="Arial"/>
        <family val="2"/>
      </rPr>
      <t>EL CONTADOR GENERAL DE LA INSTITUCIÓN DEBE PONER LOS PORCENTAJES REALES A ESTOS RUBROS</t>
    </r>
  </si>
  <si>
    <t>Julio - Septiembre 2016</t>
  </si>
  <si>
    <r>
      <t xml:space="preserve">RECURSOS FEDERALES QUE SE RECIBIERON INCLUYENDO SUBSIDIOS EXTRAORDINARIOS, EN EL ARTICULO </t>
    </r>
    <r>
      <rPr>
        <b/>
        <sz val="8"/>
        <rFont val="Arial"/>
        <family val="2"/>
      </rPr>
      <t xml:space="preserve"> 42/2016</t>
    </r>
    <r>
      <rPr>
        <sz val="8"/>
        <rFont val="Arial"/>
        <family val="2"/>
      </rPr>
      <t xml:space="preserve"> PEF DEL PRESENTE EJERCICIO, PRESENTARSE  EN LAS FRACCIONES I , II y III ,  ASÍ MISMO  EL ÓRGANO DE CONTROL INTERNO DE LA INSTITUCIÓN  SERA EL RESPONSABLE DE INFORMAR AL C. RECTOR (A) QUE SEA CORRECTA LA INFORMACIÓN RELATIVA AL DESARROLLO DE ESTE PROGRAMA DE LOS FONDOS DE LOS RECURSOS ASIGNADOS PEF EN EL PRESENTE EJERCICIO. </t>
    </r>
  </si>
  <si>
    <t>Enero-Febrero</t>
  </si>
  <si>
    <t>Enero-Julio</t>
  </si>
  <si>
    <t>Enero-Diciembre</t>
  </si>
  <si>
    <t>Enero-Octubre</t>
  </si>
  <si>
    <t>Enero-Agosto</t>
  </si>
  <si>
    <t>Enero-Abril</t>
  </si>
  <si>
    <t>Enero-Mayo</t>
  </si>
  <si>
    <t>Enero-Nov.</t>
  </si>
  <si>
    <t>Acumulado
Enero-Marzo</t>
  </si>
  <si>
    <t>Acumulado  Abril a Junio</t>
  </si>
  <si>
    <t>Acumulado
Julio a Sept.</t>
  </si>
  <si>
    <t>SUMA</t>
  </si>
  <si>
    <t>REGISTRO DE LOS RECURSOS MENSUAL A MILES DE PESOS</t>
  </si>
  <si>
    <t xml:space="preserve">  LA IES INICIA EL REGISTRO  MENSUAL DE LAS APORTACIONES FEDERALES, CANALIZADAS POR DGESU SEP, AUTORIZADAS POR EL GOBIERNO FEDERAL EJERCICIO 2016. </t>
  </si>
  <si>
    <t>Acumulado al  trimestre</t>
  </si>
  <si>
    <t xml:space="preserve"> total Anual</t>
  </si>
  <si>
    <t>FRACCIONES</t>
  </si>
  <si>
    <t>S244</t>
  </si>
  <si>
    <t>S267</t>
  </si>
  <si>
    <t>CARRERA DOCENTE</t>
  </si>
  <si>
    <t>PROG. DE INCLUSIÓN Y LA EQUIDAD (PIEE)</t>
  </si>
  <si>
    <t>PROG. PARA EL DESARROLLO PROFESIONAL DOCENTE (PRODEP)</t>
  </si>
  <si>
    <t>PROG. DE FORTALECIMIENTO DE LA CALIDAD EDUCATIVA (PFCE)</t>
  </si>
  <si>
    <t>AAA</t>
  </si>
  <si>
    <t>BBB</t>
  </si>
  <si>
    <r>
      <t xml:space="preserve">PROG. DE EXPANSIÓN DE LA OFERTA EDUCATIVA EN EDUC. SUP. </t>
    </r>
    <r>
      <rPr>
        <b/>
        <sz val="8"/>
        <rFont val="Calibri"/>
        <family val="2"/>
        <scheme val="minor"/>
      </rPr>
      <t>(PROEXOEES</t>
    </r>
    <r>
      <rPr>
        <sz val="8"/>
        <rFont val="Calibri"/>
        <family val="2"/>
        <scheme val="minor"/>
      </rPr>
      <t>)</t>
    </r>
  </si>
  <si>
    <t>CRUCE</t>
  </si>
  <si>
    <t>+</t>
  </si>
  <si>
    <t>-</t>
  </si>
  <si>
    <t>=</t>
  </si>
  <si>
    <t>NO APLICA</t>
  </si>
  <si>
    <t>Nota.-
PARA LA PRESENTACIÓN DEL ART. 42 PEF 2016, DEBERÁN UTILIZAR LOS FORMATOS ANEXOS Y  ESTABLECIDOS POR LA SHCP, ESTOS MISMOS SERÁN RECIBIDOS EN LA DGESU Y ENVIADOS A LA H. CÁMARA DE DIPUTADOS.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</si>
</sst>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00"/>
    <numFmt numFmtId="165" formatCode="0.0%"/>
  </numFmts>
  <fonts count="64" x14ac:knownFonts="1">
    <font>
      <sz val="10"/>
      <name val="Arial"/>
    </font>
    <font>
      <b/>
      <sz val="11"/>
      <name val="Arial"/>
      <family val="2"/>
    </font>
    <font>
      <sz val="11"/>
      <name val="Arial"/>
      <family val="2"/>
    </font>
    <font>
      <b/>
      <sz val="14"/>
      <name val="Arial"/>
      <family val="2"/>
    </font>
    <font>
      <b/>
      <sz val="10"/>
      <color indexed="9"/>
      <name val="Arial"/>
      <family val="2"/>
    </font>
    <font>
      <b/>
      <sz val="10"/>
      <name val="Arial"/>
      <family val="2"/>
    </font>
    <font>
      <sz val="10"/>
      <name val="Arial"/>
      <family val="2"/>
    </font>
    <font>
      <b/>
      <sz val="8.5"/>
      <color indexed="9"/>
      <name val="Arial"/>
      <family val="2"/>
    </font>
    <font>
      <sz val="8"/>
      <name val="Arial"/>
      <family val="2"/>
    </font>
    <font>
      <b/>
      <sz val="8"/>
      <name val="Arial"/>
      <family val="2"/>
    </font>
    <font>
      <b/>
      <sz val="8.5"/>
      <name val="Arial"/>
      <family val="2"/>
    </font>
    <font>
      <b/>
      <sz val="10"/>
      <color indexed="62"/>
      <name val="Arial"/>
      <family val="2"/>
    </font>
    <font>
      <b/>
      <sz val="9"/>
      <name val="Arial"/>
      <family val="2"/>
    </font>
    <font>
      <b/>
      <sz val="5"/>
      <name val="Arial"/>
      <family val="2"/>
    </font>
    <font>
      <b/>
      <sz val="20"/>
      <color indexed="9"/>
      <name val="Arial"/>
      <family val="2"/>
    </font>
    <font>
      <b/>
      <sz val="20"/>
      <name val="Arial"/>
      <family val="2"/>
    </font>
    <font>
      <sz val="12"/>
      <name val="Arial"/>
      <family val="2"/>
    </font>
    <font>
      <b/>
      <sz val="12"/>
      <name val="Arial"/>
      <family val="2"/>
    </font>
    <font>
      <b/>
      <sz val="16"/>
      <name val="Arial"/>
      <family val="2"/>
    </font>
    <font>
      <b/>
      <sz val="11"/>
      <color theme="3"/>
      <name val="Calibri"/>
      <family val="2"/>
      <scheme val="minor"/>
    </font>
    <font>
      <sz val="8"/>
      <color theme="1"/>
      <name val="Calibri"/>
      <family val="2"/>
      <scheme val="minor"/>
    </font>
    <font>
      <sz val="8"/>
      <name val="Calibri"/>
      <family val="2"/>
      <scheme val="minor"/>
    </font>
    <font>
      <b/>
      <sz val="8"/>
      <color theme="3"/>
      <name val="Calibri"/>
      <family val="2"/>
    </font>
    <font>
      <sz val="6"/>
      <color theme="1"/>
      <name val="Calibri"/>
      <family val="2"/>
      <scheme val="minor"/>
    </font>
    <font>
      <b/>
      <sz val="10"/>
      <color theme="0"/>
      <name val="Arial"/>
      <family val="2"/>
    </font>
    <font>
      <sz val="10"/>
      <color theme="0"/>
      <name val="Arial"/>
      <family val="2"/>
    </font>
    <font>
      <b/>
      <sz val="10"/>
      <color theme="1"/>
      <name val="Arial"/>
      <family val="2"/>
    </font>
    <font>
      <b/>
      <sz val="8"/>
      <color theme="1"/>
      <name val="Arial"/>
      <family val="2"/>
    </font>
    <font>
      <sz val="11"/>
      <color theme="1"/>
      <name val="Calibri"/>
      <family val="2"/>
    </font>
    <font>
      <b/>
      <sz val="8"/>
      <color theme="3"/>
      <name val="Calibri"/>
      <family val="2"/>
      <scheme val="minor"/>
    </font>
    <font>
      <b/>
      <sz val="8"/>
      <color theme="1"/>
      <name val="Calibri"/>
      <family val="2"/>
      <scheme val="minor"/>
    </font>
    <font>
      <sz val="10"/>
      <color theme="1"/>
      <name val="Calibri"/>
      <family val="2"/>
      <scheme val="minor"/>
    </font>
    <font>
      <sz val="10"/>
      <color theme="3" tint="0.39997558519241921"/>
      <name val="Calibri"/>
      <family val="2"/>
      <scheme val="minor"/>
    </font>
    <font>
      <b/>
      <sz val="20"/>
      <color rgb="FFFF0000"/>
      <name val="Arial"/>
      <family val="2"/>
    </font>
    <font>
      <b/>
      <sz val="11"/>
      <color theme="1" tint="0.34998626667073579"/>
      <name val="Arial"/>
      <family val="2"/>
    </font>
    <font>
      <b/>
      <sz val="10"/>
      <color rgb="FFFF0000"/>
      <name val="Arial"/>
      <family val="2"/>
    </font>
    <font>
      <b/>
      <sz val="12"/>
      <color theme="1"/>
      <name val="Arial"/>
      <family val="2"/>
    </font>
    <font>
      <b/>
      <sz val="8.5"/>
      <color theme="1"/>
      <name val="Arial"/>
      <family val="2"/>
    </font>
    <font>
      <b/>
      <sz val="10"/>
      <color theme="1"/>
      <name val="Calibri"/>
      <family val="2"/>
      <scheme val="minor"/>
    </font>
    <font>
      <b/>
      <sz val="10"/>
      <color theme="3"/>
      <name val="Calibri"/>
      <family val="2"/>
      <scheme val="minor"/>
    </font>
    <font>
      <b/>
      <sz val="10"/>
      <color theme="3" tint="0.39997558519241921"/>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sz val="10"/>
      <name val="Arial"/>
      <family val="2"/>
    </font>
    <font>
      <sz val="10"/>
      <name val="Calibri"/>
      <family val="2"/>
      <scheme val="minor"/>
    </font>
    <font>
      <sz val="9"/>
      <name val="Calibri"/>
      <family val="2"/>
      <scheme val="minor"/>
    </font>
    <font>
      <sz val="9"/>
      <color theme="1"/>
      <name val="Calibri"/>
      <family val="2"/>
      <scheme val="minor"/>
    </font>
    <font>
      <sz val="9"/>
      <color rgb="FFFF0000"/>
      <name val="Calibri"/>
      <family val="2"/>
      <scheme val="minor"/>
    </font>
    <font>
      <b/>
      <sz val="12"/>
      <color theme="1"/>
      <name val="Calibri"/>
      <family val="2"/>
      <scheme val="minor"/>
    </font>
    <font>
      <b/>
      <sz val="16"/>
      <name val="Calibri"/>
      <family val="2"/>
      <scheme val="minor"/>
    </font>
    <font>
      <b/>
      <sz val="18"/>
      <name val="Calibri"/>
      <family val="2"/>
      <scheme val="minor"/>
    </font>
    <font>
      <b/>
      <sz val="9"/>
      <name val="Calibri"/>
      <family val="2"/>
      <scheme val="minor"/>
    </font>
    <font>
      <b/>
      <sz val="8"/>
      <name val="Calibri"/>
      <family val="2"/>
      <scheme val="minor"/>
    </font>
    <font>
      <b/>
      <sz val="10"/>
      <color theme="0"/>
      <name val="Calibri"/>
      <family val="2"/>
      <scheme val="minor"/>
    </font>
    <font>
      <b/>
      <sz val="8"/>
      <color theme="8" tint="-0.249977111117893"/>
      <name val="Calibri"/>
      <family val="2"/>
      <scheme val="minor"/>
    </font>
    <font>
      <b/>
      <sz val="8"/>
      <color theme="3" tint="0.39997558519241921"/>
      <name val="Calibri"/>
      <family val="2"/>
      <scheme val="minor"/>
    </font>
    <font>
      <sz val="8"/>
      <color theme="3" tint="0.39997558519241921"/>
      <name val="Calibri"/>
      <family val="2"/>
      <scheme val="minor"/>
    </font>
    <font>
      <b/>
      <sz val="10"/>
      <color theme="3" tint="-0.249977111117893"/>
      <name val="Calibri"/>
      <family val="2"/>
      <scheme val="minor"/>
    </font>
    <font>
      <sz val="10"/>
      <name val="Arial"/>
      <family val="2"/>
    </font>
    <font>
      <sz val="7.8"/>
      <color theme="1"/>
      <name val="Calibri"/>
      <family val="2"/>
      <scheme val="minor"/>
    </font>
    <font>
      <sz val="7.9"/>
      <color theme="1"/>
      <name val="Calibri"/>
      <family val="2"/>
      <scheme val="minor"/>
    </font>
    <font>
      <b/>
      <sz val="72"/>
      <name val="Arial"/>
      <family val="2"/>
    </font>
    <font>
      <b/>
      <sz val="28"/>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s>
  <borders count="8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0" fontId="6" fillId="0" borderId="0"/>
    <xf numFmtId="9" fontId="44" fillId="0" borderId="0" applyFont="0" applyFill="0" applyBorder="0" applyAlignment="0" applyProtection="0"/>
    <xf numFmtId="43" fontId="59" fillId="0" borderId="0" applyFont="0" applyFill="0" applyBorder="0" applyAlignment="0" applyProtection="0"/>
  </cellStyleXfs>
  <cellXfs count="574">
    <xf numFmtId="0" fontId="0" fillId="0" borderId="0" xfId="0"/>
    <xf numFmtId="0" fontId="0" fillId="0" borderId="0" xfId="0" applyAlignment="1"/>
    <xf numFmtId="0" fontId="0" fillId="0" borderId="0" xfId="0" applyBorder="1"/>
    <xf numFmtId="4" fontId="0" fillId="0" borderId="0" xfId="0" applyNumberFormat="1"/>
    <xf numFmtId="0" fontId="8" fillId="0" borderId="0" xfId="0" applyFont="1"/>
    <xf numFmtId="0" fontId="21" fillId="0" borderId="0" xfId="1" applyFont="1" applyBorder="1" applyAlignment="1">
      <alignment horizontal="right" vertical="center"/>
    </xf>
    <xf numFmtId="0" fontId="20" fillId="0" borderId="0" xfId="0" applyFont="1"/>
    <xf numFmtId="0" fontId="19" fillId="0" borderId="0" xfId="0" applyFont="1"/>
    <xf numFmtId="4" fontId="19" fillId="0" borderId="0" xfId="0" applyNumberFormat="1" applyFont="1"/>
    <xf numFmtId="4" fontId="8" fillId="0" borderId="0" xfId="0" applyNumberFormat="1" applyFont="1"/>
    <xf numFmtId="0" fontId="6" fillId="0" borderId="0" xfId="0" applyFont="1"/>
    <xf numFmtId="3" fontId="6" fillId="0" borderId="4" xfId="0" applyNumberFormat="1" applyFont="1" applyBorder="1"/>
    <xf numFmtId="4" fontId="8" fillId="0" borderId="0" xfId="0" applyNumberFormat="1" applyFont="1" applyAlignment="1">
      <alignment horizontal="center"/>
    </xf>
    <xf numFmtId="0" fontId="8" fillId="0" borderId="0" xfId="0" applyFont="1" applyBorder="1"/>
    <xf numFmtId="4" fontId="22" fillId="0" borderId="0" xfId="0" applyNumberFormat="1" applyFont="1"/>
    <xf numFmtId="0" fontId="0" fillId="0" borderId="8" xfId="0" applyBorder="1"/>
    <xf numFmtId="0" fontId="0" fillId="0" borderId="1" xfId="0" applyBorder="1"/>
    <xf numFmtId="0" fontId="0" fillId="0" borderId="2" xfId="0" applyBorder="1"/>
    <xf numFmtId="0" fontId="0" fillId="0" borderId="3" xfId="0" applyBorder="1"/>
    <xf numFmtId="0" fontId="0" fillId="0" borderId="9" xfId="0" applyBorder="1"/>
    <xf numFmtId="0" fontId="0" fillId="0" borderId="10" xfId="0" applyBorder="1"/>
    <xf numFmtId="0" fontId="0" fillId="0" borderId="4" xfId="0" applyBorder="1"/>
    <xf numFmtId="4" fontId="20" fillId="0" borderId="0" xfId="1" applyNumberFormat="1" applyFont="1" applyBorder="1" applyAlignment="1">
      <alignment horizontal="center"/>
    </xf>
    <xf numFmtId="0" fontId="0" fillId="0" borderId="5" xfId="0" applyBorder="1"/>
    <xf numFmtId="0" fontId="3" fillId="0" borderId="0" xfId="0" applyFont="1" applyFill="1" applyAlignment="1">
      <alignment vertical="center"/>
    </xf>
    <xf numFmtId="0" fontId="24" fillId="4" borderId="0" xfId="0" applyFont="1" applyFill="1" applyBorder="1" applyAlignment="1">
      <alignment horizontal="center" vertical="center" wrapText="1"/>
    </xf>
    <xf numFmtId="0" fontId="25" fillId="4" borderId="0" xfId="0" applyFont="1" applyFill="1"/>
    <xf numFmtId="0" fontId="4" fillId="4" borderId="0" xfId="0" applyFont="1" applyFill="1" applyBorder="1" applyAlignment="1">
      <alignment horizontal="center" vertical="center" wrapText="1"/>
    </xf>
    <xf numFmtId="0" fontId="0" fillId="4" borderId="0" xfId="0" applyFill="1"/>
    <xf numFmtId="0" fontId="14" fillId="4" borderId="0" xfId="0" applyFont="1" applyFill="1" applyBorder="1" applyAlignment="1">
      <alignment vertical="center" wrapText="1"/>
    </xf>
    <xf numFmtId="4" fontId="20" fillId="0" borderId="0" xfId="1" applyNumberFormat="1" applyFont="1" applyBorder="1" applyAlignment="1">
      <alignment horizontal="right" vertical="center"/>
    </xf>
    <xf numFmtId="0" fontId="26" fillId="3" borderId="7"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5" fillId="4" borderId="13" xfId="0" applyFont="1" applyFill="1" applyBorder="1"/>
    <xf numFmtId="0" fontId="4" fillId="4" borderId="11" xfId="0" applyFont="1" applyFill="1" applyBorder="1" applyAlignment="1">
      <alignment horizontal="center" vertical="center" wrapText="1"/>
    </xf>
    <xf numFmtId="0" fontId="0" fillId="0" borderId="15" xfId="0" applyBorder="1"/>
    <xf numFmtId="0" fontId="4" fillId="4" borderId="16" xfId="0" applyFont="1" applyFill="1" applyBorder="1" applyAlignment="1">
      <alignment horizontal="center" vertical="center" wrapText="1"/>
    </xf>
    <xf numFmtId="0" fontId="0" fillId="4" borderId="17" xfId="0" applyFill="1" applyBorder="1"/>
    <xf numFmtId="0" fontId="6" fillId="0" borderId="0" xfId="0" applyFont="1" applyBorder="1"/>
    <xf numFmtId="4" fontId="0" fillId="0" borderId="0" xfId="0" applyNumberFormat="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9" fillId="0" borderId="9" xfId="0" applyFont="1" applyBorder="1" applyAlignment="1">
      <alignment horizontal="center" wrapText="1"/>
    </xf>
    <xf numFmtId="0" fontId="24" fillId="5" borderId="7" xfId="0" applyFont="1" applyFill="1" applyBorder="1" applyAlignment="1">
      <alignment horizontal="center" vertical="center"/>
    </xf>
    <xf numFmtId="0" fontId="14" fillId="2" borderId="0" xfId="0" applyFont="1" applyFill="1" applyBorder="1" applyAlignment="1">
      <alignment vertical="center" wrapText="1"/>
    </xf>
    <xf numFmtId="0" fontId="14" fillId="2" borderId="0"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14" fillId="2" borderId="14" xfId="0" applyFont="1" applyFill="1" applyBorder="1" applyAlignment="1">
      <alignment vertical="center" wrapText="1"/>
    </xf>
    <xf numFmtId="0" fontId="14" fillId="2" borderId="18" xfId="0" applyFont="1" applyFill="1" applyBorder="1" applyAlignment="1">
      <alignment vertical="center" wrapText="1"/>
    </xf>
    <xf numFmtId="0" fontId="14" fillId="2" borderId="19" xfId="0" applyFont="1" applyFill="1" applyBorder="1" applyAlignment="1">
      <alignment horizontal="center" vertical="center" wrapText="1"/>
    </xf>
    <xf numFmtId="0" fontId="0" fillId="8" borderId="0" xfId="0" applyFill="1"/>
    <xf numFmtId="0" fontId="20" fillId="8" borderId="0" xfId="0" applyFont="1" applyFill="1"/>
    <xf numFmtId="0" fontId="20" fillId="0" borderId="32" xfId="1" applyFont="1" applyBorder="1" applyAlignment="1">
      <alignment horizontal="right"/>
    </xf>
    <xf numFmtId="0" fontId="20" fillId="0" borderId="33" xfId="1" applyFont="1" applyBorder="1" applyAlignment="1">
      <alignment horizontal="right"/>
    </xf>
    <xf numFmtId="0" fontId="20" fillId="0" borderId="32" xfId="1" applyFont="1" applyBorder="1" applyAlignment="1">
      <alignment horizontal="left"/>
    </xf>
    <xf numFmtId="0" fontId="20" fillId="0" borderId="33" xfId="1" applyFont="1" applyBorder="1" applyAlignment="1">
      <alignment horizontal="left"/>
    </xf>
    <xf numFmtId="3" fontId="23" fillId="0" borderId="11" xfId="1" applyNumberFormat="1" applyFont="1" applyBorder="1" applyAlignment="1">
      <alignment horizontal="center" vertical="center"/>
    </xf>
    <xf numFmtId="0" fontId="31" fillId="0" borderId="0" xfId="0" applyFont="1"/>
    <xf numFmtId="4" fontId="32" fillId="0" borderId="0" xfId="0" applyNumberFormat="1" applyFont="1"/>
    <xf numFmtId="0" fontId="32" fillId="0" borderId="0" xfId="0" applyFont="1"/>
    <xf numFmtId="4" fontId="32" fillId="0" borderId="0" xfId="0" applyNumberFormat="1" applyFont="1" applyAlignment="1">
      <alignment horizontal="right" vertical="center"/>
    </xf>
    <xf numFmtId="0" fontId="6" fillId="0" borderId="0" xfId="0" applyFont="1" applyAlignment="1">
      <alignment vertical="justify"/>
    </xf>
    <xf numFmtId="0" fontId="8" fillId="0" borderId="0" xfId="0" applyFont="1" applyBorder="1" applyAlignment="1"/>
    <xf numFmtId="0" fontId="6" fillId="0" borderId="0" xfId="0" applyFont="1" applyBorder="1" applyAlignment="1"/>
    <xf numFmtId="3" fontId="6" fillId="0" borderId="0" xfId="0" applyNumberFormat="1" applyFont="1" applyBorder="1" applyAlignment="1"/>
    <xf numFmtId="0" fontId="6" fillId="0" borderId="10" xfId="0" applyFont="1" applyBorder="1"/>
    <xf numFmtId="0" fontId="6" fillId="0" borderId="4" xfId="0" applyFont="1" applyBorder="1" applyAlignment="1">
      <alignment vertical="top"/>
    </xf>
    <xf numFmtId="0" fontId="6" fillId="0" borderId="4" xfId="0" applyFont="1" applyBorder="1"/>
    <xf numFmtId="3" fontId="6" fillId="0" borderId="5" xfId="0" applyNumberFormat="1" applyFont="1" applyBorder="1"/>
    <xf numFmtId="3" fontId="0" fillId="0" borderId="0" xfId="0" applyNumberFormat="1"/>
    <xf numFmtId="3" fontId="0" fillId="0" borderId="4" xfId="0" applyNumberFormat="1" applyBorder="1"/>
    <xf numFmtId="0" fontId="20" fillId="8" borderId="43" xfId="0" applyFont="1" applyFill="1" applyBorder="1"/>
    <xf numFmtId="0" fontId="0" fillId="8" borderId="43" xfId="0" applyFill="1" applyBorder="1"/>
    <xf numFmtId="0" fontId="20" fillId="8" borderId="0" xfId="0" applyFont="1" applyFill="1" applyBorder="1" applyAlignment="1">
      <alignment horizontal="center"/>
    </xf>
    <xf numFmtId="0" fontId="5" fillId="8" borderId="0" xfId="0" applyFont="1" applyFill="1" applyBorder="1" applyAlignment="1">
      <alignment horizontal="left"/>
    </xf>
    <xf numFmtId="0" fontId="6" fillId="8" borderId="0" xfId="0" applyFont="1" applyFill="1"/>
    <xf numFmtId="0" fontId="6" fillId="0" borderId="7" xfId="0" applyFont="1" applyBorder="1" applyAlignment="1">
      <alignment horizontal="center"/>
    </xf>
    <xf numFmtId="4" fontId="0" fillId="0" borderId="16" xfId="0" applyNumberFormat="1" applyBorder="1"/>
    <xf numFmtId="4" fontId="0" fillId="0" borderId="6" xfId="0" applyNumberFormat="1" applyBorder="1" applyAlignment="1">
      <alignment horizontal="right"/>
    </xf>
    <xf numFmtId="4" fontId="0" fillId="0" borderId="17" xfId="0" applyNumberFormat="1" applyBorder="1"/>
    <xf numFmtId="4" fontId="6" fillId="0" borderId="16" xfId="0" applyNumberFormat="1" applyFont="1" applyBorder="1"/>
    <xf numFmtId="10" fontId="0" fillId="0" borderId="0" xfId="0" applyNumberFormat="1" applyAlignment="1">
      <alignment horizontal="center"/>
    </xf>
    <xf numFmtId="0" fontId="3" fillId="0" borderId="11" xfId="0" applyFont="1" applyFill="1" applyBorder="1" applyAlignment="1">
      <alignment vertical="center"/>
    </xf>
    <xf numFmtId="4" fontId="6" fillId="0" borderId="0" xfId="0" applyNumberFormat="1" applyFont="1"/>
    <xf numFmtId="0" fontId="3" fillId="0" borderId="43" xfId="0" applyFont="1" applyFill="1" applyBorder="1" applyAlignment="1">
      <alignment vertical="center"/>
    </xf>
    <xf numFmtId="0" fontId="0" fillId="9" borderId="0" xfId="0" applyFill="1"/>
    <xf numFmtId="0" fontId="0" fillId="9" borderId="0" xfId="0" applyFill="1" applyBorder="1"/>
    <xf numFmtId="0" fontId="1" fillId="9" borderId="0" xfId="0" applyFont="1" applyFill="1" applyAlignment="1">
      <alignment vertical="center" wrapText="1"/>
    </xf>
    <xf numFmtId="0" fontId="2" fillId="9" borderId="0" xfId="0" applyFont="1" applyFill="1" applyAlignment="1">
      <alignment horizontal="left" vertical="center" wrapText="1"/>
    </xf>
    <xf numFmtId="0" fontId="2" fillId="9" borderId="0" xfId="0" applyFont="1" applyFill="1" applyAlignment="1">
      <alignment vertical="center"/>
    </xf>
    <xf numFmtId="3" fontId="23" fillId="0" borderId="11" xfId="1" applyNumberFormat="1" applyFont="1" applyBorder="1" applyAlignment="1">
      <alignment horizontal="center" vertical="center" wrapText="1"/>
    </xf>
    <xf numFmtId="3" fontId="23" fillId="0" borderId="16" xfId="1" applyNumberFormat="1" applyFont="1" applyFill="1" applyBorder="1" applyAlignment="1">
      <alignment horizontal="center" vertical="center" wrapText="1"/>
    </xf>
    <xf numFmtId="4" fontId="20" fillId="0" borderId="0" xfId="1" applyNumberFormat="1" applyFont="1" applyBorder="1" applyAlignment="1"/>
    <xf numFmtId="0" fontId="0" fillId="0" borderId="0" xfId="0" applyFill="1" applyBorder="1"/>
    <xf numFmtId="0" fontId="0" fillId="0" borderId="15" xfId="0" applyFill="1" applyBorder="1"/>
    <xf numFmtId="0" fontId="26" fillId="3" borderId="7" xfId="0" quotePrefix="1" applyFont="1" applyFill="1" applyBorder="1" applyAlignment="1">
      <alignment horizontal="center" vertical="center" wrapText="1"/>
    </xf>
    <xf numFmtId="0" fontId="26" fillId="3" borderId="14" xfId="0" quotePrefix="1" applyFont="1" applyFill="1" applyBorder="1" applyAlignment="1">
      <alignment horizontal="center" vertical="center" wrapText="1"/>
    </xf>
    <xf numFmtId="0" fontId="6" fillId="0" borderId="15" xfId="0" applyFont="1" applyBorder="1" applyAlignment="1">
      <alignment horizontal="center"/>
    </xf>
    <xf numFmtId="0" fontId="45" fillId="0" borderId="7" xfId="0" applyFont="1" applyFill="1" applyBorder="1" applyAlignment="1">
      <alignment horizontal="left" vertical="center"/>
    </xf>
    <xf numFmtId="0" fontId="45" fillId="0" borderId="7" xfId="0" applyFont="1" applyFill="1" applyBorder="1" applyAlignment="1">
      <alignment horizontal="left" vertical="center" shrinkToFit="1"/>
    </xf>
    <xf numFmtId="0" fontId="45" fillId="0" borderId="7" xfId="0" quotePrefix="1" applyFont="1" applyFill="1" applyBorder="1" applyAlignment="1">
      <alignment horizontal="left" vertical="center" shrinkToFit="1"/>
    </xf>
    <xf numFmtId="4" fontId="45" fillId="0" borderId="7" xfId="0" quotePrefix="1" applyNumberFormat="1" applyFont="1" applyFill="1" applyBorder="1" applyAlignment="1">
      <alignment horizontal="left" vertical="center" shrinkToFit="1"/>
    </xf>
    <xf numFmtId="165" fontId="0" fillId="0" borderId="0" xfId="2" applyNumberFormat="1" applyFont="1" applyAlignment="1">
      <alignment horizontal="center"/>
    </xf>
    <xf numFmtId="0" fontId="5" fillId="0" borderId="0" xfId="0" applyFont="1" applyAlignment="1">
      <alignment vertical="center" wrapText="1"/>
    </xf>
    <xf numFmtId="0" fontId="0" fillId="0" borderId="0" xfId="0" applyAlignment="1">
      <alignment vertical="center"/>
    </xf>
    <xf numFmtId="0" fontId="16" fillId="0" borderId="0" xfId="0" applyFont="1" applyAlignment="1">
      <alignment horizontal="justify" vertical="center" wrapText="1"/>
    </xf>
    <xf numFmtId="4" fontId="30" fillId="0" borderId="0" xfId="1" quotePrefix="1" applyNumberFormat="1" applyFont="1" applyBorder="1" applyAlignment="1">
      <alignment horizontal="right"/>
    </xf>
    <xf numFmtId="0" fontId="0" fillId="0" borderId="0" xfId="0" applyFill="1"/>
    <xf numFmtId="0" fontId="6" fillId="0" borderId="0" xfId="0" quotePrefix="1" applyFont="1" applyFill="1" applyAlignment="1">
      <alignment horizontal="left"/>
    </xf>
    <xf numFmtId="0" fontId="6" fillId="0" borderId="0" xfId="0" applyFont="1" applyFill="1"/>
    <xf numFmtId="4" fontId="0" fillId="0" borderId="0" xfId="0" applyNumberFormat="1" applyBorder="1"/>
    <xf numFmtId="4" fontId="0" fillId="0" borderId="11" xfId="0" applyNumberFormat="1" applyBorder="1"/>
    <xf numFmtId="0" fontId="37" fillId="4" borderId="22" xfId="0" applyFont="1" applyFill="1" applyBorder="1" applyAlignment="1">
      <alignment vertical="center" wrapText="1"/>
    </xf>
    <xf numFmtId="0" fontId="7" fillId="4" borderId="22"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10" fillId="4" borderId="28" xfId="0" applyFont="1" applyFill="1" applyBorder="1" applyAlignment="1">
      <alignment vertical="center"/>
    </xf>
    <xf numFmtId="0" fontId="26" fillId="4" borderId="7" xfId="0" applyFont="1" applyFill="1" applyBorder="1" applyAlignment="1">
      <alignment horizontal="center" vertical="center"/>
    </xf>
    <xf numFmtId="0" fontId="26" fillId="4" borderId="14" xfId="0" applyFont="1" applyFill="1" applyBorder="1" applyAlignment="1">
      <alignment horizontal="center" vertical="center"/>
    </xf>
    <xf numFmtId="0" fontId="7" fillId="4" borderId="16" xfId="0" applyFont="1" applyFill="1" applyBorder="1" applyAlignment="1">
      <alignment horizontal="center" vertical="center"/>
    </xf>
    <xf numFmtId="0" fontId="0" fillId="4" borderId="11" xfId="0" applyFill="1" applyBorder="1"/>
    <xf numFmtId="0" fontId="0" fillId="4" borderId="26" xfId="0" applyFill="1" applyBorder="1"/>
    <xf numFmtId="0" fontId="0" fillId="4" borderId="12" xfId="0" applyFill="1" applyBorder="1"/>
    <xf numFmtId="0" fontId="0" fillId="4" borderId="27" xfId="0" applyFill="1" applyBorder="1"/>
    <xf numFmtId="0" fontId="0" fillId="4" borderId="16" xfId="0" applyFill="1" applyBorder="1"/>
    <xf numFmtId="0" fontId="6" fillId="4" borderId="26" xfId="0" applyFont="1" applyFill="1" applyBorder="1"/>
    <xf numFmtId="0" fontId="6" fillId="4" borderId="12" xfId="0" applyFont="1" applyFill="1" applyBorder="1"/>
    <xf numFmtId="0" fontId="6" fillId="4" borderId="27" xfId="0" applyFont="1" applyFill="1" applyBorder="1"/>
    <xf numFmtId="0" fontId="0" fillId="4" borderId="15" xfId="0" applyFill="1" applyBorder="1"/>
    <xf numFmtId="0" fontId="0" fillId="4" borderId="13" xfId="0" applyFill="1" applyBorder="1"/>
    <xf numFmtId="0" fontId="0" fillId="4" borderId="43" xfId="0" applyFill="1" applyBorder="1"/>
    <xf numFmtId="0" fontId="0" fillId="4" borderId="45" xfId="0" applyFill="1" applyBorder="1"/>
    <xf numFmtId="0" fontId="0" fillId="4" borderId="28" xfId="0" applyFill="1" applyBorder="1"/>
    <xf numFmtId="0" fontId="6" fillId="4" borderId="13" xfId="0" applyFont="1" applyFill="1" applyBorder="1"/>
    <xf numFmtId="0" fontId="6" fillId="4" borderId="43" xfId="0" applyFont="1" applyFill="1" applyBorder="1"/>
    <xf numFmtId="0" fontId="6" fillId="4" borderId="45" xfId="0" applyFont="1" applyFill="1" applyBorder="1"/>
    <xf numFmtId="0" fontId="28" fillId="4" borderId="16" xfId="0" applyFont="1" applyFill="1" applyBorder="1" applyAlignment="1">
      <alignment horizontal="center" vertical="center"/>
    </xf>
    <xf numFmtId="0" fontId="5" fillId="4" borderId="15" xfId="0" applyFont="1" applyFill="1" applyBorder="1" applyAlignment="1">
      <alignment horizontal="center"/>
    </xf>
    <xf numFmtId="4" fontId="38" fillId="4" borderId="15" xfId="0" applyNumberFormat="1" applyFont="1" applyFill="1" applyBorder="1"/>
    <xf numFmtId="4" fontId="38" fillId="4" borderId="0" xfId="0" applyNumberFormat="1" applyFont="1" applyFill="1" applyBorder="1"/>
    <xf numFmtId="4" fontId="38" fillId="4" borderId="28" xfId="0" applyNumberFormat="1" applyFont="1" applyFill="1" applyBorder="1"/>
    <xf numFmtId="0" fontId="20" fillId="4" borderId="28" xfId="0" applyFont="1" applyFill="1" applyBorder="1"/>
    <xf numFmtId="4" fontId="30" fillId="4" borderId="16" xfId="0" applyNumberFormat="1" applyFont="1" applyFill="1" applyBorder="1"/>
    <xf numFmtId="0" fontId="19" fillId="4" borderId="16" xfId="0" applyFont="1" applyFill="1" applyBorder="1" applyAlignment="1">
      <alignment vertical="center"/>
    </xf>
    <xf numFmtId="0" fontId="39" fillId="4" borderId="13" xfId="0" applyFont="1" applyFill="1" applyBorder="1"/>
    <xf numFmtId="4" fontId="39" fillId="4" borderId="13" xfId="0" applyNumberFormat="1" applyFont="1" applyFill="1" applyBorder="1"/>
    <xf numFmtId="4" fontId="39" fillId="4" borderId="43" xfId="0" applyNumberFormat="1" applyFont="1" applyFill="1" applyBorder="1"/>
    <xf numFmtId="4" fontId="39" fillId="4" borderId="45" xfId="0" applyNumberFormat="1" applyFont="1" applyFill="1" applyBorder="1"/>
    <xf numFmtId="0" fontId="29" fillId="4" borderId="28" xfId="0" applyFont="1" applyFill="1" applyBorder="1"/>
    <xf numFmtId="4" fontId="29" fillId="4" borderId="16" xfId="0" applyNumberFormat="1" applyFont="1" applyFill="1" applyBorder="1"/>
    <xf numFmtId="0" fontId="39" fillId="4" borderId="16" xfId="1" applyFont="1" applyFill="1" applyBorder="1" applyAlignment="1">
      <alignment horizontal="left" vertical="center" wrapText="1"/>
    </xf>
    <xf numFmtId="0" fontId="39" fillId="4" borderId="26" xfId="0" applyFont="1" applyFill="1" applyBorder="1"/>
    <xf numFmtId="4" fontId="39" fillId="4" borderId="12" xfId="0" applyNumberFormat="1" applyFont="1" applyFill="1" applyBorder="1"/>
    <xf numFmtId="4" fontId="39" fillId="4" borderId="27" xfId="0" applyNumberFormat="1" applyFont="1" applyFill="1" applyBorder="1"/>
    <xf numFmtId="4" fontId="39" fillId="4" borderId="26" xfId="0" applyNumberFormat="1" applyFont="1" applyFill="1" applyBorder="1"/>
    <xf numFmtId="4" fontId="29" fillId="4" borderId="64" xfId="0" applyNumberFormat="1" applyFont="1" applyFill="1" applyBorder="1"/>
    <xf numFmtId="4" fontId="38" fillId="4" borderId="0" xfId="0" applyNumberFormat="1" applyFont="1" applyFill="1" applyBorder="1" applyAlignment="1">
      <alignment vertical="center"/>
    </xf>
    <xf numFmtId="4" fontId="30" fillId="4" borderId="64" xfId="0" applyNumberFormat="1" applyFont="1" applyFill="1" applyBorder="1"/>
    <xf numFmtId="0" fontId="0" fillId="4" borderId="16" xfId="0" applyFill="1" applyBorder="1" applyAlignment="1">
      <alignment vertical="center"/>
    </xf>
    <xf numFmtId="4" fontId="40" fillId="4" borderId="43" xfId="0" applyNumberFormat="1" applyFont="1" applyFill="1" applyBorder="1"/>
    <xf numFmtId="4" fontId="40" fillId="4" borderId="45" xfId="0" applyNumberFormat="1" applyFont="1" applyFill="1" applyBorder="1"/>
    <xf numFmtId="4" fontId="29" fillId="4" borderId="46" xfId="0" applyNumberFormat="1" applyFont="1" applyFill="1" applyBorder="1"/>
    <xf numFmtId="0" fontId="38" fillId="4" borderId="11" xfId="1" applyFont="1" applyFill="1" applyBorder="1" applyAlignment="1">
      <alignment horizontal="left" vertical="center" wrapText="1"/>
    </xf>
    <xf numFmtId="0" fontId="31" fillId="4" borderId="26" xfId="0" applyFont="1" applyFill="1" applyBorder="1"/>
    <xf numFmtId="0" fontId="31" fillId="4" borderId="12" xfId="0" applyFont="1" applyFill="1" applyBorder="1"/>
    <xf numFmtId="0" fontId="31" fillId="4" borderId="27" xfId="0" applyFont="1" applyFill="1" applyBorder="1"/>
    <xf numFmtId="0" fontId="20" fillId="4" borderId="16" xfId="0" applyFont="1" applyFill="1" applyBorder="1"/>
    <xf numFmtId="0" fontId="20" fillId="4" borderId="64" xfId="0" applyFont="1" applyFill="1" applyBorder="1"/>
    <xf numFmtId="0" fontId="0" fillId="4" borderId="9" xfId="0" applyFill="1" applyBorder="1"/>
    <xf numFmtId="0" fontId="0" fillId="4" borderId="0" xfId="0" applyFill="1" applyBorder="1"/>
    <xf numFmtId="0" fontId="20" fillId="4" borderId="0" xfId="0" applyFont="1" applyFill="1" applyBorder="1"/>
    <xf numFmtId="0" fontId="20" fillId="4" borderId="12" xfId="0" applyFont="1" applyFill="1" applyBorder="1"/>
    <xf numFmtId="0" fontId="20" fillId="4" borderId="76" xfId="0" applyFont="1" applyFill="1" applyBorder="1"/>
    <xf numFmtId="0" fontId="20" fillId="4" borderId="3" xfId="0" applyFont="1" applyFill="1" applyBorder="1"/>
    <xf numFmtId="4" fontId="38" fillId="4" borderId="6" xfId="0" applyNumberFormat="1" applyFont="1" applyFill="1" applyBorder="1"/>
    <xf numFmtId="0" fontId="31" fillId="4" borderId="0" xfId="0" applyFont="1" applyFill="1" applyBorder="1"/>
    <xf numFmtId="4" fontId="31" fillId="4" borderId="0" xfId="0" applyNumberFormat="1" applyFont="1" applyFill="1" applyBorder="1"/>
    <xf numFmtId="4" fontId="20" fillId="4" borderId="0" xfId="0" applyNumberFormat="1" applyFont="1" applyFill="1" applyBorder="1"/>
    <xf numFmtId="164" fontId="31" fillId="4" borderId="0" xfId="0" applyNumberFormat="1" applyFont="1" applyFill="1" applyBorder="1"/>
    <xf numFmtId="4" fontId="31" fillId="4" borderId="0" xfId="0" applyNumberFormat="1" applyFont="1" applyFill="1" applyBorder="1" applyAlignment="1">
      <alignment horizontal="center" vertical="center"/>
    </xf>
    <xf numFmtId="4" fontId="20" fillId="4" borderId="0" xfId="0" applyNumberFormat="1" applyFont="1" applyFill="1" applyBorder="1" applyAlignment="1">
      <alignment horizontal="center" vertical="center"/>
    </xf>
    <xf numFmtId="4" fontId="20" fillId="4" borderId="3" xfId="0" applyNumberFormat="1" applyFont="1" applyFill="1" applyBorder="1"/>
    <xf numFmtId="4" fontId="42" fillId="4" borderId="0" xfId="0" applyNumberFormat="1" applyFont="1" applyFill="1" applyBorder="1"/>
    <xf numFmtId="4" fontId="43" fillId="4" borderId="0" xfId="0" applyNumberFormat="1" applyFont="1" applyFill="1" applyBorder="1"/>
    <xf numFmtId="0" fontId="0" fillId="4" borderId="10" xfId="0" applyFill="1" applyBorder="1"/>
    <xf numFmtId="0" fontId="0" fillId="4" borderId="4" xfId="0" applyFill="1" applyBorder="1"/>
    <xf numFmtId="0" fontId="20" fillId="4" borderId="4" xfId="0" applyFont="1" applyFill="1" applyBorder="1"/>
    <xf numFmtId="0" fontId="20" fillId="4" borderId="5" xfId="0" applyFont="1" applyFill="1" applyBorder="1"/>
    <xf numFmtId="0" fontId="12" fillId="4" borderId="24" xfId="0" applyFont="1" applyFill="1" applyBorder="1" applyAlignment="1">
      <alignment vertical="center" wrapText="1"/>
    </xf>
    <xf numFmtId="0" fontId="12" fillId="4" borderId="24"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0" fillId="4" borderId="77" xfId="0" applyFill="1" applyBorder="1"/>
    <xf numFmtId="0" fontId="0" fillId="4" borderId="29" xfId="0" applyFill="1" applyBorder="1"/>
    <xf numFmtId="0" fontId="20" fillId="4" borderId="15" xfId="0" applyFont="1" applyFill="1" applyBorder="1"/>
    <xf numFmtId="0" fontId="9" fillId="4" borderId="9" xfId="0" applyFont="1" applyFill="1" applyBorder="1" applyAlignment="1">
      <alignment horizontal="center" wrapText="1"/>
    </xf>
    <xf numFmtId="4" fontId="21" fillId="4" borderId="35" xfId="0" applyNumberFormat="1" applyFont="1" applyFill="1" applyBorder="1"/>
    <xf numFmtId="4" fontId="21" fillId="4" borderId="36" xfId="0" applyNumberFormat="1" applyFont="1" applyFill="1" applyBorder="1"/>
    <xf numFmtId="4" fontId="21" fillId="4" borderId="28" xfId="0" applyNumberFormat="1" applyFont="1" applyFill="1" applyBorder="1"/>
    <xf numFmtId="0" fontId="21" fillId="4" borderId="0" xfId="0" applyFont="1" applyFill="1" applyBorder="1"/>
    <xf numFmtId="4" fontId="21" fillId="4" borderId="0" xfId="0" applyNumberFormat="1" applyFont="1" applyFill="1" applyBorder="1"/>
    <xf numFmtId="4" fontId="21" fillId="4" borderId="39" xfId="0" applyNumberFormat="1" applyFont="1" applyFill="1" applyBorder="1"/>
    <xf numFmtId="4" fontId="21" fillId="4" borderId="15" xfId="0" applyNumberFormat="1" applyFont="1" applyFill="1" applyBorder="1"/>
    <xf numFmtId="4" fontId="20" fillId="4" borderId="15" xfId="0" applyNumberFormat="1" applyFont="1" applyFill="1" applyBorder="1"/>
    <xf numFmtId="4" fontId="20" fillId="4" borderId="36" xfId="0" applyNumberFormat="1" applyFont="1" applyFill="1" applyBorder="1"/>
    <xf numFmtId="4" fontId="20" fillId="4" borderId="41" xfId="0" applyNumberFormat="1" applyFont="1" applyFill="1" applyBorder="1"/>
    <xf numFmtId="0" fontId="29" fillId="4" borderId="16" xfId="1" applyFont="1" applyFill="1" applyBorder="1"/>
    <xf numFmtId="0" fontId="0" fillId="4" borderId="37" xfId="0" applyFill="1" applyBorder="1"/>
    <xf numFmtId="0" fontId="0" fillId="4" borderId="38" xfId="0" applyFill="1" applyBorder="1"/>
    <xf numFmtId="0" fontId="0" fillId="4" borderId="40" xfId="0" applyFill="1" applyBorder="1"/>
    <xf numFmtId="0" fontId="20" fillId="4" borderId="40" xfId="0" applyFont="1" applyFill="1" applyBorder="1"/>
    <xf numFmtId="0" fontId="28" fillId="4" borderId="9" xfId="0" applyFont="1" applyFill="1" applyBorder="1" applyAlignment="1">
      <alignment horizontal="center"/>
    </xf>
    <xf numFmtId="0" fontId="30" fillId="4" borderId="16" xfId="1" applyFont="1" applyFill="1" applyBorder="1" applyAlignment="1">
      <alignment horizontal="left"/>
    </xf>
    <xf numFmtId="4" fontId="20" fillId="4" borderId="28" xfId="0" applyNumberFormat="1" applyFont="1" applyFill="1" applyBorder="1"/>
    <xf numFmtId="0" fontId="6" fillId="4" borderId="28" xfId="0" applyFont="1" applyFill="1" applyBorder="1"/>
    <xf numFmtId="3" fontId="30" fillId="4" borderId="16" xfId="1" applyNumberFormat="1" applyFont="1" applyFill="1" applyBorder="1" applyAlignment="1">
      <alignment horizontal="left"/>
    </xf>
    <xf numFmtId="0" fontId="0" fillId="4" borderId="3" xfId="0" applyFill="1" applyBorder="1"/>
    <xf numFmtId="0" fontId="0" fillId="4" borderId="23" xfId="0" applyFill="1" applyBorder="1"/>
    <xf numFmtId="0" fontId="0" fillId="4" borderId="30" xfId="0" applyFill="1" applyBorder="1"/>
    <xf numFmtId="0" fontId="0" fillId="4" borderId="31" xfId="0" applyFill="1" applyBorder="1"/>
    <xf numFmtId="0" fontId="20" fillId="4" borderId="30" xfId="0" applyFont="1" applyFill="1" applyBorder="1"/>
    <xf numFmtId="0" fontId="20" fillId="4" borderId="31" xfId="0" applyFont="1" applyFill="1" applyBorder="1"/>
    <xf numFmtId="0" fontId="20" fillId="4" borderId="2" xfId="0" applyFont="1" applyFill="1" applyBorder="1"/>
    <xf numFmtId="0" fontId="46" fillId="4" borderId="0" xfId="0" applyFont="1" applyFill="1" applyBorder="1"/>
    <xf numFmtId="4" fontId="46" fillId="4" borderId="6" xfId="0" applyNumberFormat="1" applyFont="1" applyFill="1" applyBorder="1"/>
    <xf numFmtId="0" fontId="47" fillId="4" borderId="0" xfId="0" applyFont="1" applyFill="1" applyBorder="1"/>
    <xf numFmtId="4" fontId="46" fillId="4" borderId="44" xfId="0" applyNumberFormat="1" applyFont="1" applyFill="1" applyBorder="1"/>
    <xf numFmtId="0" fontId="46" fillId="4" borderId="3" xfId="0" applyFont="1" applyFill="1" applyBorder="1"/>
    <xf numFmtId="0" fontId="8" fillId="4" borderId="9" xfId="0" applyFont="1" applyFill="1" applyBorder="1"/>
    <xf numFmtId="0" fontId="48" fillId="4" borderId="0" xfId="0" applyFont="1" applyFill="1" applyBorder="1"/>
    <xf numFmtId="4" fontId="48" fillId="4" borderId="0" xfId="0" applyNumberFormat="1" applyFont="1" applyFill="1" applyBorder="1"/>
    <xf numFmtId="4" fontId="48" fillId="4" borderId="3" xfId="0" applyNumberFormat="1" applyFont="1" applyFill="1" applyBorder="1"/>
    <xf numFmtId="0" fontId="3" fillId="4" borderId="16" xfId="0" applyFont="1" applyFill="1" applyBorder="1" applyAlignment="1"/>
    <xf numFmtId="0" fontId="5" fillId="4" borderId="16" xfId="0" applyFont="1" applyFill="1" applyBorder="1" applyAlignment="1"/>
    <xf numFmtId="0" fontId="0" fillId="0" borderId="9" xfId="0" applyFill="1" applyBorder="1"/>
    <xf numFmtId="0" fontId="0" fillId="0" borderId="3" xfId="0" applyFill="1" applyBorder="1"/>
    <xf numFmtId="0" fontId="0" fillId="0" borderId="10" xfId="0" applyFill="1" applyBorder="1"/>
    <xf numFmtId="0" fontId="0" fillId="0" borderId="4" xfId="0" applyFill="1" applyBorder="1"/>
    <xf numFmtId="0" fontId="0" fillId="0" borderId="5" xfId="0" applyFill="1" applyBorder="1"/>
    <xf numFmtId="3" fontId="30" fillId="4" borderId="16" xfId="1" applyNumberFormat="1" applyFont="1" applyFill="1" applyBorder="1"/>
    <xf numFmtId="0" fontId="5" fillId="4" borderId="7" xfId="0" quotePrefix="1" applyFont="1" applyFill="1" applyBorder="1" applyAlignment="1">
      <alignment horizontal="center" vertical="center"/>
    </xf>
    <xf numFmtId="0" fontId="5" fillId="4" borderId="25" xfId="0" quotePrefix="1" applyFont="1" applyFill="1" applyBorder="1" applyAlignment="1">
      <alignment horizontal="center" vertical="center"/>
    </xf>
    <xf numFmtId="0" fontId="5" fillId="4" borderId="7" xfId="0" quotePrefix="1" applyFont="1" applyFill="1" applyBorder="1" applyAlignment="1">
      <alignment horizontal="left" vertical="center"/>
    </xf>
    <xf numFmtId="0" fontId="26" fillId="3" borderId="11" xfId="0" quotePrefix="1" applyFont="1" applyFill="1" applyBorder="1" applyAlignment="1">
      <alignment horizontal="center" vertical="center" wrapText="1"/>
    </xf>
    <xf numFmtId="4" fontId="20" fillId="0" borderId="8" xfId="1" applyNumberFormat="1" applyFont="1" applyFill="1" applyBorder="1"/>
    <xf numFmtId="4" fontId="20" fillId="0" borderId="22" xfId="1" applyNumberFormat="1" applyFont="1" applyFill="1" applyBorder="1"/>
    <xf numFmtId="4" fontId="20" fillId="0" borderId="9" xfId="1" applyNumberFormat="1" applyFont="1" applyFill="1" applyBorder="1"/>
    <xf numFmtId="4" fontId="20" fillId="0" borderId="16" xfId="1" applyNumberFormat="1" applyFont="1" applyFill="1" applyBorder="1"/>
    <xf numFmtId="4" fontId="20" fillId="0" borderId="23" xfId="1" applyNumberFormat="1" applyFont="1" applyFill="1" applyBorder="1"/>
    <xf numFmtId="0" fontId="45" fillId="0" borderId="0" xfId="0" applyFont="1"/>
    <xf numFmtId="4" fontId="21" fillId="0" borderId="9" xfId="1" applyNumberFormat="1" applyFont="1" applyFill="1" applyBorder="1"/>
    <xf numFmtId="4" fontId="21" fillId="0" borderId="16" xfId="1" applyNumberFormat="1" applyFont="1" applyFill="1" applyBorder="1"/>
    <xf numFmtId="0" fontId="45" fillId="0" borderId="34" xfId="1" applyFont="1" applyBorder="1"/>
    <xf numFmtId="4" fontId="21" fillId="0" borderId="10" xfId="1" applyNumberFormat="1" applyFont="1" applyFill="1" applyBorder="1"/>
    <xf numFmtId="4" fontId="21" fillId="0" borderId="23" xfId="1" applyNumberFormat="1" applyFont="1" applyFill="1" applyBorder="1"/>
    <xf numFmtId="0" fontId="45" fillId="0" borderId="34" xfId="1" applyFont="1" applyBorder="1" applyAlignment="1">
      <alignment horizontal="left"/>
    </xf>
    <xf numFmtId="0" fontId="45" fillId="0" borderId="0" xfId="1" applyFont="1" applyBorder="1"/>
    <xf numFmtId="4" fontId="21" fillId="0" borderId="0" xfId="1" applyNumberFormat="1" applyFont="1" applyBorder="1" applyAlignment="1">
      <alignment horizontal="right"/>
    </xf>
    <xf numFmtId="4" fontId="21" fillId="0" borderId="0" xfId="1" applyNumberFormat="1" applyFont="1" applyBorder="1"/>
    <xf numFmtId="0" fontId="20" fillId="0" borderId="0" xfId="1" applyFont="1" applyBorder="1" applyAlignment="1">
      <alignment horizontal="center" vertical="center"/>
    </xf>
    <xf numFmtId="0" fontId="21" fillId="0" borderId="0" xfId="1" applyFont="1" applyBorder="1"/>
    <xf numFmtId="4" fontId="30" fillId="0" borderId="6" xfId="1" applyNumberFormat="1" applyFont="1" applyBorder="1" applyAlignment="1">
      <alignment horizontal="right" vertical="center"/>
    </xf>
    <xf numFmtId="4" fontId="45" fillId="0" borderId="0" xfId="0" applyNumberFormat="1" applyFont="1"/>
    <xf numFmtId="0" fontId="53" fillId="0" borderId="7" xfId="0" applyFont="1" applyBorder="1" applyAlignment="1">
      <alignment horizontal="center"/>
    </xf>
    <xf numFmtId="0" fontId="53" fillId="0" borderId="7" xfId="0" applyFont="1" applyBorder="1" applyAlignment="1">
      <alignment horizontal="center" vertical="center"/>
    </xf>
    <xf numFmtId="4" fontId="53" fillId="0" borderId="0" xfId="0" applyNumberFormat="1" applyFont="1" applyAlignment="1">
      <alignment horizontal="right" vertical="center"/>
    </xf>
    <xf numFmtId="0" fontId="21" fillId="0" borderId="0" xfId="0" applyFont="1"/>
    <xf numFmtId="4" fontId="56" fillId="0" borderId="7" xfId="0" applyNumberFormat="1" applyFont="1" applyBorder="1" applyAlignment="1">
      <alignment horizontal="right"/>
    </xf>
    <xf numFmtId="4" fontId="21" fillId="0" borderId="0" xfId="0" applyNumberFormat="1" applyFont="1"/>
    <xf numFmtId="4" fontId="21" fillId="0" borderId="0" xfId="0" applyNumberFormat="1" applyFont="1" applyAlignment="1">
      <alignment horizontal="center"/>
    </xf>
    <xf numFmtId="4" fontId="21" fillId="0" borderId="0" xfId="0" applyNumberFormat="1" applyFont="1" applyAlignment="1">
      <alignment horizontal="right" vertical="center"/>
    </xf>
    <xf numFmtId="0" fontId="53" fillId="0" borderId="0" xfId="0" applyFont="1"/>
    <xf numFmtId="4" fontId="57" fillId="0" borderId="6" xfId="0" applyNumberFormat="1" applyFont="1" applyBorder="1"/>
    <xf numFmtId="0" fontId="21" fillId="0" borderId="7" xfId="0" applyFont="1" applyBorder="1" applyAlignment="1">
      <alignment horizontal="center"/>
    </xf>
    <xf numFmtId="0" fontId="45" fillId="0" borderId="0" xfId="0" applyFont="1" applyAlignment="1">
      <alignment horizontal="center" vertical="center"/>
    </xf>
    <xf numFmtId="0" fontId="45" fillId="0" borderId="7" xfId="0" applyFont="1" applyBorder="1" applyAlignment="1">
      <alignment horizontal="center"/>
    </xf>
    <xf numFmtId="3" fontId="8" fillId="0" borderId="1" xfId="0" applyNumberFormat="1" applyFont="1" applyFill="1" applyBorder="1" applyAlignment="1">
      <alignment horizontal="right" vertical="top"/>
    </xf>
    <xf numFmtId="3" fontId="8" fillId="0" borderId="0" xfId="0" applyNumberFormat="1" applyFont="1" applyFill="1" applyBorder="1"/>
    <xf numFmtId="43" fontId="6" fillId="0" borderId="0" xfId="3" applyFont="1"/>
    <xf numFmtId="0" fontId="5" fillId="0" borderId="7" xfId="0" applyFont="1" applyBorder="1" applyAlignment="1">
      <alignment horizontal="center"/>
    </xf>
    <xf numFmtId="4" fontId="5" fillId="0" borderId="16" xfId="0" applyNumberFormat="1" applyFont="1" applyBorder="1"/>
    <xf numFmtId="4" fontId="5" fillId="0" borderId="17" xfId="0" applyNumberFormat="1" applyFont="1" applyBorder="1"/>
    <xf numFmtId="4" fontId="5" fillId="0" borderId="0" xfId="0" applyNumberFormat="1" applyFont="1" applyBorder="1"/>
    <xf numFmtId="4" fontId="5" fillId="0" borderId="6" xfId="0" applyNumberFormat="1" applyFont="1" applyBorder="1" applyAlignment="1">
      <alignment horizontal="right"/>
    </xf>
    <xf numFmtId="0" fontId="58" fillId="0" borderId="0" xfId="0" applyFont="1" applyAlignment="1">
      <alignment horizontal="right"/>
    </xf>
    <xf numFmtId="0" fontId="8" fillId="4" borderId="9" xfId="0" applyFont="1" applyFill="1" applyBorder="1" applyAlignment="1">
      <alignment horizontal="center"/>
    </xf>
    <xf numFmtId="0" fontId="6" fillId="0" borderId="0" xfId="0" applyFont="1" applyBorder="1" applyAlignment="1">
      <alignment horizontal="left"/>
    </xf>
    <xf numFmtId="0" fontId="5" fillId="0" borderId="0" xfId="0" applyFont="1" applyBorder="1" applyAlignment="1">
      <alignment horizontal="center"/>
    </xf>
    <xf numFmtId="4" fontId="46" fillId="4" borderId="0" xfId="0" applyNumberFormat="1" applyFont="1" applyFill="1" applyBorder="1"/>
    <xf numFmtId="0" fontId="20" fillId="0" borderId="3" xfId="0" applyFont="1" applyBorder="1"/>
    <xf numFmtId="4" fontId="46" fillId="4" borderId="3" xfId="0" applyNumberFormat="1" applyFont="1" applyFill="1" applyBorder="1"/>
    <xf numFmtId="0" fontId="0" fillId="0" borderId="9" xfId="0" applyBorder="1" applyAlignment="1"/>
    <xf numFmtId="0" fontId="0" fillId="0" borderId="0" xfId="0" applyBorder="1" applyAlignment="1"/>
    <xf numFmtId="0" fontId="0" fillId="0" borderId="3" xfId="0" applyBorder="1" applyAlignment="1"/>
    <xf numFmtId="4" fontId="8" fillId="0" borderId="0" xfId="0" applyNumberFormat="1" applyFont="1" applyBorder="1" applyAlignment="1"/>
    <xf numFmtId="10" fontId="8" fillId="0" borderId="0" xfId="0" applyNumberFormat="1" applyFont="1" applyBorder="1" applyAlignment="1"/>
    <xf numFmtId="4" fontId="8" fillId="0" borderId="6" xfId="0" applyNumberFormat="1" applyFont="1" applyBorder="1" applyAlignment="1"/>
    <xf numFmtId="0" fontId="0" fillId="0" borderId="10" xfId="0" applyBorder="1" applyAlignment="1"/>
    <xf numFmtId="0" fontId="0" fillId="0" borderId="4" xfId="0" applyBorder="1" applyAlignment="1"/>
    <xf numFmtId="0" fontId="0" fillId="0" borderId="5" xfId="0" applyBorder="1" applyAlignment="1"/>
    <xf numFmtId="0" fontId="53" fillId="0" borderId="14" xfId="0" applyFont="1" applyBorder="1" applyAlignment="1">
      <alignment horizontal="left"/>
    </xf>
    <xf numFmtId="0" fontId="53" fillId="0" borderId="18" xfId="0" applyFont="1" applyBorder="1" applyAlignment="1">
      <alignment horizontal="left"/>
    </xf>
    <xf numFmtId="0" fontId="53" fillId="0" borderId="19" xfId="0" applyFont="1" applyBorder="1" applyAlignment="1">
      <alignment horizontal="left"/>
    </xf>
    <xf numFmtId="3" fontId="6" fillId="0" borderId="0" xfId="0" applyNumberFormat="1" applyFont="1" applyFill="1" applyBorder="1" applyAlignment="1">
      <alignment horizontal="center"/>
    </xf>
    <xf numFmtId="4" fontId="20" fillId="0" borderId="0" xfId="0" applyNumberFormat="1" applyFont="1"/>
    <xf numFmtId="0" fontId="53" fillId="0" borderId="14" xfId="0" quotePrefix="1" applyFont="1" applyBorder="1" applyAlignment="1">
      <alignment horizontal="left"/>
    </xf>
    <xf numFmtId="0" fontId="20" fillId="0" borderId="0" xfId="0" applyFont="1" applyBorder="1"/>
    <xf numFmtId="0" fontId="21" fillId="0" borderId="14" xfId="0" quotePrefix="1" applyFont="1" applyBorder="1" applyAlignment="1">
      <alignment horizontal="left"/>
    </xf>
    <xf numFmtId="0" fontId="21" fillId="0" borderId="18" xfId="0" applyFont="1" applyBorder="1" applyAlignment="1">
      <alignment horizontal="left"/>
    </xf>
    <xf numFmtId="4" fontId="53" fillId="2" borderId="7" xfId="0" applyNumberFormat="1" applyFont="1" applyFill="1" applyBorder="1" applyAlignment="1">
      <alignment vertical="center"/>
    </xf>
    <xf numFmtId="4" fontId="53" fillId="0" borderId="0" xfId="0" applyNumberFormat="1" applyFont="1" applyAlignment="1">
      <alignment vertical="center"/>
    </xf>
    <xf numFmtId="4" fontId="30" fillId="2" borderId="7" xfId="0" applyNumberFormat="1" applyFont="1" applyFill="1" applyBorder="1" applyAlignment="1">
      <alignment vertical="center"/>
    </xf>
    <xf numFmtId="4" fontId="53" fillId="0" borderId="0" xfId="0" applyNumberFormat="1" applyFont="1" applyAlignment="1">
      <alignment horizontal="center" vertical="center"/>
    </xf>
    <xf numFmtId="4" fontId="56" fillId="0" borderId="7" xfId="0" applyNumberFormat="1" applyFont="1" applyBorder="1" applyAlignment="1">
      <alignment horizontal="right" vertical="center"/>
    </xf>
    <xf numFmtId="0" fontId="21" fillId="0" borderId="0" xfId="0" applyFont="1" applyAlignment="1">
      <alignment vertical="center"/>
    </xf>
    <xf numFmtId="0" fontId="30" fillId="2" borderId="0" xfId="0" applyFont="1" applyFill="1" applyAlignment="1">
      <alignment horizontal="center"/>
    </xf>
    <xf numFmtId="0" fontId="0" fillId="2" borderId="26" xfId="0" applyFill="1" applyBorder="1"/>
    <xf numFmtId="0" fontId="6" fillId="2" borderId="27" xfId="0" applyFont="1" applyFill="1" applyBorder="1"/>
    <xf numFmtId="0" fontId="0" fillId="2" borderId="15" xfId="0" applyFill="1" applyBorder="1"/>
    <xf numFmtId="0" fontId="0" fillId="2" borderId="28" xfId="0" applyFill="1" applyBorder="1"/>
    <xf numFmtId="0" fontId="0" fillId="2" borderId="15" xfId="0" applyFill="1" applyBorder="1" applyAlignment="1">
      <alignment horizontal="center"/>
    </xf>
    <xf numFmtId="4" fontId="6" fillId="2" borderId="28" xfId="0" applyNumberFormat="1" applyFont="1" applyFill="1" applyBorder="1"/>
    <xf numFmtId="4" fontId="0" fillId="2" borderId="28" xfId="0" applyNumberFormat="1" applyFill="1" applyBorder="1"/>
    <xf numFmtId="0" fontId="5" fillId="2" borderId="0" xfId="0" applyFont="1" applyFill="1" applyAlignment="1">
      <alignment horizontal="center"/>
    </xf>
    <xf numFmtId="0" fontId="8" fillId="2" borderId="15" xfId="0" applyFont="1" applyFill="1" applyBorder="1" applyAlignment="1">
      <alignment horizontal="center"/>
    </xf>
    <xf numFmtId="0" fontId="8" fillId="2" borderId="45" xfId="0" applyFont="1" applyFill="1" applyBorder="1"/>
    <xf numFmtId="4" fontId="0" fillId="2" borderId="45" xfId="0" applyNumberFormat="1" applyFill="1" applyBorder="1"/>
    <xf numFmtId="49" fontId="5" fillId="2" borderId="0" xfId="0" applyNumberFormat="1" applyFont="1" applyFill="1" applyAlignment="1">
      <alignment horizontal="center"/>
    </xf>
    <xf numFmtId="4" fontId="0" fillId="2" borderId="79" xfId="0" applyNumberFormat="1" applyFill="1" applyBorder="1"/>
    <xf numFmtId="0" fontId="0" fillId="2" borderId="0" xfId="0" applyFill="1"/>
    <xf numFmtId="0" fontId="0" fillId="2" borderId="13" xfId="0" applyFill="1" applyBorder="1"/>
    <xf numFmtId="0" fontId="0" fillId="2" borderId="45" xfId="0" applyFill="1" applyBorder="1"/>
    <xf numFmtId="43" fontId="8" fillId="0" borderId="0" xfId="3" applyFont="1"/>
    <xf numFmtId="43" fontId="0" fillId="0" borderId="4" xfId="0" applyNumberFormat="1" applyBorder="1"/>
    <xf numFmtId="0" fontId="60" fillId="0" borderId="33" xfId="1" applyFont="1" applyBorder="1" applyAlignment="1">
      <alignment horizontal="left"/>
    </xf>
    <xf numFmtId="0" fontId="61" fillId="0" borderId="33" xfId="1" applyFont="1" applyBorder="1" applyAlignment="1">
      <alignment horizontal="right"/>
    </xf>
    <xf numFmtId="0" fontId="8" fillId="0" borderId="1" xfId="0" applyFont="1" applyFill="1" applyBorder="1" applyAlignment="1">
      <alignment vertical="top"/>
    </xf>
    <xf numFmtId="0" fontId="8" fillId="0" borderId="1" xfId="0" applyFont="1" applyFill="1" applyBorder="1" applyAlignment="1">
      <alignment vertical="top" wrapText="1"/>
    </xf>
    <xf numFmtId="3" fontId="8" fillId="0"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top"/>
    </xf>
    <xf numFmtId="0" fontId="8" fillId="0" borderId="1" xfId="0" applyFont="1" applyFill="1" applyBorder="1" applyAlignment="1">
      <alignment horizontal="center" wrapText="1"/>
    </xf>
    <xf numFmtId="3" fontId="8" fillId="0" borderId="2" xfId="0" applyNumberFormat="1" applyFont="1" applyFill="1" applyBorder="1" applyAlignment="1">
      <alignment horizontal="right" vertical="top"/>
    </xf>
    <xf numFmtId="0" fontId="8" fillId="0" borderId="0" xfId="0" applyFont="1" applyFill="1" applyBorder="1" applyAlignment="1">
      <alignment vertical="top"/>
    </xf>
    <xf numFmtId="0" fontId="8" fillId="0" borderId="0" xfId="0" applyFont="1" applyFill="1" applyBorder="1"/>
    <xf numFmtId="0" fontId="8" fillId="0" borderId="0" xfId="0" applyFont="1" applyFill="1" applyBorder="1" applyAlignment="1">
      <alignment vertical="top" wrapText="1"/>
    </xf>
    <xf numFmtId="3" fontId="8" fillId="0" borderId="0" xfId="0" applyNumberFormat="1" applyFont="1" applyFill="1" applyBorder="1" applyAlignment="1">
      <alignment horizontal="center" vertical="center"/>
    </xf>
    <xf numFmtId="0" fontId="9" fillId="0" borderId="0" xfId="0" applyFont="1" applyFill="1" applyBorder="1" applyAlignment="1">
      <alignment horizontal="center" wrapText="1"/>
    </xf>
    <xf numFmtId="3" fontId="8" fillId="0" borderId="0" xfId="0" applyNumberFormat="1" applyFont="1" applyFill="1" applyBorder="1" applyAlignment="1">
      <alignment horizontal="right" vertical="top"/>
    </xf>
    <xf numFmtId="3" fontId="8" fillId="0" borderId="3" xfId="0" applyNumberFormat="1" applyFont="1" applyFill="1" applyBorder="1" applyAlignment="1">
      <alignment horizontal="right" vertical="top"/>
    </xf>
    <xf numFmtId="0" fontId="1" fillId="0" borderId="8" xfId="0" applyFont="1" applyBorder="1" applyAlignment="1">
      <alignment horizontal="center" shrinkToFit="1"/>
    </xf>
    <xf numFmtId="0" fontId="0" fillId="4" borderId="9" xfId="0" applyFill="1" applyBorder="1" applyAlignment="1">
      <alignment horizontal="center"/>
    </xf>
    <xf numFmtId="0" fontId="0" fillId="4" borderId="8" xfId="0" applyFill="1" applyBorder="1"/>
    <xf numFmtId="0" fontId="20" fillId="0" borderId="9" xfId="0" applyFont="1" applyBorder="1"/>
    <xf numFmtId="0" fontId="53" fillId="0" borderId="11" xfId="0" applyFont="1" applyBorder="1" applyAlignment="1">
      <alignment horizontal="center" vertical="center"/>
    </xf>
    <xf numFmtId="0" fontId="53" fillId="0" borderId="17" xfId="0" applyFont="1" applyBorder="1" applyAlignment="1">
      <alignment horizontal="center" vertical="center"/>
    </xf>
    <xf numFmtId="0" fontId="55" fillId="0" borderId="69" xfId="0" applyFont="1" applyBorder="1" applyAlignment="1">
      <alignment horizontal="right" vertical="center"/>
    </xf>
    <xf numFmtId="0" fontId="55" fillId="0" borderId="78" xfId="0" applyFont="1" applyBorder="1" applyAlignment="1">
      <alignment horizontal="right" vertical="center"/>
    </xf>
    <xf numFmtId="0" fontId="55" fillId="0" borderId="69" xfId="0" applyFont="1" applyBorder="1" applyAlignment="1">
      <alignment horizontal="right"/>
    </xf>
    <xf numFmtId="0" fontId="55" fillId="0" borderId="78" xfId="0" applyFont="1" applyBorder="1" applyAlignment="1">
      <alignment horizontal="right"/>
    </xf>
    <xf numFmtId="0" fontId="50" fillId="0" borderId="0" xfId="0" quotePrefix="1" applyFont="1" applyAlignment="1">
      <alignment horizontal="center"/>
    </xf>
    <xf numFmtId="0" fontId="51" fillId="11" borderId="0" xfId="0" quotePrefix="1" applyFont="1" applyFill="1" applyAlignment="1">
      <alignment horizontal="center"/>
    </xf>
    <xf numFmtId="0" fontId="41" fillId="10" borderId="14" xfId="0" applyFont="1" applyFill="1" applyBorder="1" applyAlignment="1">
      <alignment horizontal="center"/>
    </xf>
    <xf numFmtId="0" fontId="41" fillId="10" borderId="18" xfId="0" applyFont="1" applyFill="1" applyBorder="1" applyAlignment="1">
      <alignment horizontal="center"/>
    </xf>
    <xf numFmtId="0" fontId="41" fillId="10" borderId="19" xfId="0" applyFont="1" applyFill="1" applyBorder="1" applyAlignment="1">
      <alignment horizontal="center"/>
    </xf>
    <xf numFmtId="0" fontId="54" fillId="7" borderId="14" xfId="0" applyFont="1" applyFill="1" applyBorder="1" applyAlignment="1">
      <alignment horizontal="center" vertical="center"/>
    </xf>
    <xf numFmtId="0" fontId="54" fillId="7" borderId="18" xfId="0" applyFont="1" applyFill="1" applyBorder="1" applyAlignment="1">
      <alignment horizontal="center" vertical="center"/>
    </xf>
    <xf numFmtId="0" fontId="54" fillId="7" borderId="19" xfId="0" applyFont="1" applyFill="1" applyBorder="1" applyAlignment="1">
      <alignment horizontal="center" vertical="center"/>
    </xf>
    <xf numFmtId="0" fontId="53" fillId="0" borderId="67" xfId="0" applyFont="1" applyBorder="1" applyAlignment="1">
      <alignment horizontal="left" vertical="justify"/>
    </xf>
    <xf numFmtId="0" fontId="53" fillId="0" borderId="68" xfId="0" applyFont="1" applyBorder="1" applyAlignment="1">
      <alignment horizontal="left" vertical="justify"/>
    </xf>
    <xf numFmtId="0" fontId="41" fillId="10" borderId="11" xfId="0" applyFont="1" applyFill="1" applyBorder="1" applyAlignment="1">
      <alignment horizontal="center" vertical="center"/>
    </xf>
    <xf numFmtId="0" fontId="41" fillId="10" borderId="16" xfId="0" applyFont="1" applyFill="1" applyBorder="1" applyAlignment="1">
      <alignment horizontal="center" vertical="center"/>
    </xf>
    <xf numFmtId="0" fontId="45" fillId="0" borderId="0" xfId="0" applyFont="1" applyAlignment="1">
      <alignment horizontal="left"/>
    </xf>
    <xf numFmtId="0" fontId="45" fillId="0" borderId="14" xfId="0" applyFont="1" applyBorder="1" applyAlignment="1">
      <alignment horizontal="center"/>
    </xf>
    <xf numFmtId="0" fontId="45" fillId="0" borderId="18" xfId="0" applyFont="1" applyBorder="1" applyAlignment="1">
      <alignment horizontal="center"/>
    </xf>
    <xf numFmtId="0" fontId="45" fillId="0" borderId="19" xfId="0" applyFont="1" applyBorder="1" applyAlignment="1">
      <alignment horizontal="center"/>
    </xf>
    <xf numFmtId="0" fontId="41" fillId="0" borderId="0" xfId="0" applyFont="1" applyAlignment="1">
      <alignment horizontal="center"/>
    </xf>
    <xf numFmtId="0" fontId="41" fillId="10" borderId="23" xfId="0" applyFont="1" applyFill="1" applyBorder="1" applyAlignment="1">
      <alignment horizontal="center" vertical="center"/>
    </xf>
    <xf numFmtId="0" fontId="45" fillId="0" borderId="11" xfId="0" applyFont="1" applyBorder="1" applyAlignment="1">
      <alignment horizontal="center" vertical="justify"/>
    </xf>
    <xf numFmtId="0" fontId="45" fillId="0" borderId="17" xfId="0" applyFont="1" applyBorder="1" applyAlignment="1">
      <alignment horizontal="center" vertical="justify"/>
    </xf>
    <xf numFmtId="0" fontId="45" fillId="0" borderId="11" xfId="0" applyFont="1" applyBorder="1" applyAlignment="1">
      <alignment horizontal="center" vertical="center"/>
    </xf>
    <xf numFmtId="0" fontId="45" fillId="0" borderId="17" xfId="0" applyFont="1" applyBorder="1" applyAlignment="1">
      <alignment horizontal="center" vertical="center"/>
    </xf>
    <xf numFmtId="0" fontId="49" fillId="10" borderId="14" xfId="1" quotePrefix="1" applyFont="1" applyFill="1" applyBorder="1" applyAlignment="1">
      <alignment horizontal="center" wrapText="1"/>
    </xf>
    <xf numFmtId="0" fontId="49" fillId="10" borderId="18" xfId="1" quotePrefix="1" applyFont="1" applyFill="1" applyBorder="1" applyAlignment="1">
      <alignment horizontal="center" wrapText="1"/>
    </xf>
    <xf numFmtId="0" fontId="49" fillId="10" borderId="19" xfId="1" quotePrefix="1" applyFont="1" applyFill="1" applyBorder="1" applyAlignment="1">
      <alignment horizontal="center" wrapText="1"/>
    </xf>
    <xf numFmtId="0" fontId="52" fillId="0" borderId="11" xfId="0" quotePrefix="1" applyFont="1" applyBorder="1" applyAlignment="1">
      <alignment horizontal="center" vertical="center" wrapText="1"/>
    </xf>
    <xf numFmtId="0" fontId="52" fillId="0" borderId="17" xfId="0" quotePrefix="1" applyFont="1" applyBorder="1" applyAlignment="1">
      <alignment horizontal="center" vertical="center" wrapText="1"/>
    </xf>
    <xf numFmtId="0" fontId="53" fillId="5" borderId="26" xfId="0" applyFont="1" applyFill="1" applyBorder="1" applyAlignment="1">
      <alignment horizontal="center" vertical="justify"/>
    </xf>
    <xf numFmtId="0" fontId="53" fillId="5" borderId="27" xfId="0" applyFont="1" applyFill="1" applyBorder="1" applyAlignment="1">
      <alignment horizontal="center" vertical="justify"/>
    </xf>
    <xf numFmtId="0" fontId="53" fillId="5" borderId="15" xfId="0" applyFont="1" applyFill="1" applyBorder="1" applyAlignment="1">
      <alignment horizontal="center" vertical="justify"/>
    </xf>
    <xf numFmtId="0" fontId="53" fillId="5" borderId="28" xfId="0" applyFont="1" applyFill="1" applyBorder="1" applyAlignment="1">
      <alignment horizontal="center" vertical="justify"/>
    </xf>
    <xf numFmtId="3" fontId="38" fillId="4" borderId="11" xfId="1" applyNumberFormat="1" applyFont="1" applyFill="1" applyBorder="1" applyAlignment="1">
      <alignment horizontal="left" vertical="center" wrapText="1"/>
    </xf>
    <xf numFmtId="3" fontId="38" fillId="4" borderId="17" xfId="1" applyNumberFormat="1" applyFont="1" applyFill="1" applyBorder="1" applyAlignment="1">
      <alignment horizontal="left" vertical="center" wrapText="1"/>
    </xf>
    <xf numFmtId="3" fontId="38" fillId="4" borderId="16" xfId="1" applyNumberFormat="1" applyFont="1" applyFill="1" applyBorder="1" applyAlignment="1">
      <alignment horizontal="left" vertical="center" wrapText="1"/>
    </xf>
    <xf numFmtId="3" fontId="41" fillId="4" borderId="16" xfId="0" applyNumberFormat="1" applyFont="1" applyFill="1" applyBorder="1" applyAlignment="1">
      <alignment horizontal="left" vertical="center" wrapText="1"/>
    </xf>
    <xf numFmtId="3" fontId="41" fillId="4" borderId="17" xfId="0" applyNumberFormat="1" applyFont="1" applyFill="1" applyBorder="1" applyAlignment="1">
      <alignment horizontal="left" vertical="center" wrapText="1"/>
    </xf>
    <xf numFmtId="0" fontId="6" fillId="8" borderId="0" xfId="0" applyFont="1" applyFill="1" applyAlignment="1">
      <alignment horizontal="left"/>
    </xf>
    <xf numFmtId="0" fontId="0" fillId="8" borderId="0" xfId="0" applyFill="1" applyAlignment="1">
      <alignment horizontal="left"/>
    </xf>
    <xf numFmtId="0" fontId="29" fillId="4" borderId="66" xfId="0" applyFont="1" applyFill="1" applyBorder="1" applyAlignment="1">
      <alignment horizontal="center"/>
    </xf>
    <xf numFmtId="0" fontId="29" fillId="4" borderId="16" xfId="0" applyFont="1" applyFill="1" applyBorder="1" applyAlignment="1">
      <alignment horizontal="center"/>
    </xf>
    <xf numFmtId="0" fontId="29" fillId="4" borderId="65" xfId="0" applyFont="1" applyFill="1" applyBorder="1" applyAlignment="1">
      <alignment horizontal="center"/>
    </xf>
    <xf numFmtId="0" fontId="20" fillId="4" borderId="66" xfId="0" applyFont="1" applyFill="1" applyBorder="1" applyAlignment="1">
      <alignment horizontal="center"/>
    </xf>
    <xf numFmtId="0" fontId="20" fillId="4" borderId="16" xfId="0" applyFont="1" applyFill="1" applyBorder="1" applyAlignment="1">
      <alignment horizontal="center"/>
    </xf>
    <xf numFmtId="0" fontId="20" fillId="4" borderId="65" xfId="0" applyFont="1" applyFill="1" applyBorder="1" applyAlignment="1">
      <alignment horizontal="center"/>
    </xf>
    <xf numFmtId="0" fontId="9" fillId="8" borderId="12" xfId="0" applyFont="1" applyFill="1" applyBorder="1" applyAlignment="1">
      <alignment horizontal="center"/>
    </xf>
    <xf numFmtId="0" fontId="30" fillId="8" borderId="12" xfId="0" applyFont="1" applyFill="1" applyBorder="1" applyAlignment="1">
      <alignment horizontal="center"/>
    </xf>
    <xf numFmtId="0" fontId="8" fillId="8" borderId="0" xfId="0" quotePrefix="1" applyFont="1" applyFill="1" applyAlignment="1">
      <alignment horizontal="left" vertical="justify"/>
    </xf>
    <xf numFmtId="0" fontId="8" fillId="8" borderId="0" xfId="0" applyFont="1" applyFill="1" applyAlignment="1">
      <alignment vertical="justify"/>
    </xf>
    <xf numFmtId="0" fontId="6" fillId="4" borderId="9" xfId="0" applyFont="1" applyFill="1" applyBorder="1" applyAlignment="1">
      <alignment horizontal="center"/>
    </xf>
    <xf numFmtId="0" fontId="0" fillId="4" borderId="0" xfId="0" applyFill="1" applyBorder="1" applyAlignment="1">
      <alignment horizontal="center"/>
    </xf>
    <xf numFmtId="0" fontId="6" fillId="4" borderId="9" xfId="0" quotePrefix="1" applyFont="1" applyFill="1" applyBorder="1" applyAlignment="1">
      <alignment horizontal="center"/>
    </xf>
    <xf numFmtId="0" fontId="0" fillId="4" borderId="9" xfId="0" applyFill="1" applyBorder="1" applyAlignment="1">
      <alignment horizontal="center"/>
    </xf>
    <xf numFmtId="0" fontId="0" fillId="4" borderId="11" xfId="0" applyFill="1" applyBorder="1" applyAlignment="1">
      <alignment horizontal="center"/>
    </xf>
    <xf numFmtId="0" fontId="0" fillId="4" borderId="16" xfId="0" applyFill="1" applyBorder="1" applyAlignment="1">
      <alignment horizontal="center"/>
    </xf>
    <xf numFmtId="0" fontId="0" fillId="4" borderId="65" xfId="0" applyFill="1" applyBorder="1" applyAlignment="1">
      <alignment horizontal="center"/>
    </xf>
    <xf numFmtId="0" fontId="36" fillId="4" borderId="63" xfId="0" applyFont="1" applyFill="1" applyBorder="1" applyAlignment="1">
      <alignment horizontal="center" vertical="center" wrapText="1"/>
    </xf>
    <xf numFmtId="0" fontId="36" fillId="4" borderId="28" xfId="0" applyFont="1" applyFill="1" applyBorder="1" applyAlignment="1">
      <alignment horizontal="center" vertical="center" wrapText="1"/>
    </xf>
    <xf numFmtId="0" fontId="5" fillId="4" borderId="70" xfId="0" applyFont="1" applyFill="1" applyBorder="1" applyAlignment="1">
      <alignment horizontal="center" vertical="center"/>
    </xf>
    <xf numFmtId="0" fontId="5" fillId="4" borderId="71" xfId="0" applyFont="1" applyFill="1" applyBorder="1" applyAlignment="1">
      <alignment horizontal="center" vertical="center"/>
    </xf>
    <xf numFmtId="0" fontId="5" fillId="4" borderId="72" xfId="0" applyFont="1" applyFill="1" applyBorder="1" applyAlignment="1">
      <alignment horizontal="center" vertical="center"/>
    </xf>
    <xf numFmtId="0" fontId="37" fillId="4" borderId="56" xfId="0" quotePrefix="1" applyFont="1" applyFill="1" applyBorder="1" applyAlignment="1">
      <alignment horizontal="center" vertical="center" wrapText="1"/>
    </xf>
    <xf numFmtId="0" fontId="37" fillId="4" borderId="57" xfId="0" applyFont="1" applyFill="1" applyBorder="1" applyAlignment="1">
      <alignment horizontal="center" vertical="center" wrapText="1"/>
    </xf>
    <xf numFmtId="0" fontId="37" fillId="4" borderId="58" xfId="0" applyFont="1" applyFill="1" applyBorder="1" applyAlignment="1">
      <alignment horizontal="center" vertical="center" wrapText="1"/>
    </xf>
    <xf numFmtId="0" fontId="5" fillId="4" borderId="11" xfId="0" quotePrefix="1"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9" borderId="0" xfId="0" applyFont="1" applyFill="1" applyAlignment="1">
      <alignment horizontal="left" vertical="center" wrapText="1"/>
    </xf>
    <xf numFmtId="0" fontId="26" fillId="4" borderId="5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13" fillId="4" borderId="55" xfId="0" applyFont="1" applyFill="1" applyBorder="1" applyAlignment="1">
      <alignment vertical="center" textRotation="255"/>
    </xf>
    <xf numFmtId="0" fontId="13" fillId="4" borderId="15" xfId="0" applyFont="1" applyFill="1" applyBorder="1" applyAlignment="1">
      <alignment vertical="center" textRotation="255"/>
    </xf>
    <xf numFmtId="0" fontId="13" fillId="4" borderId="13" xfId="0" applyFont="1" applyFill="1" applyBorder="1" applyAlignment="1">
      <alignment vertical="center" textRotation="255"/>
    </xf>
    <xf numFmtId="0" fontId="3" fillId="9" borderId="0" xfId="0" applyFont="1" applyFill="1" applyAlignment="1">
      <alignment horizontal="center" vertical="center"/>
    </xf>
    <xf numFmtId="0" fontId="5" fillId="9" borderId="0" xfId="0" applyFont="1" applyFill="1" applyBorder="1" applyAlignment="1">
      <alignment horizontal="left" vertical="center" wrapText="1"/>
    </xf>
    <xf numFmtId="0" fontId="6" fillId="9" borderId="0" xfId="0" applyFont="1" applyFill="1" applyBorder="1" applyAlignment="1">
      <alignment horizontal="left" vertical="center" wrapText="1"/>
    </xf>
    <xf numFmtId="0" fontId="5" fillId="9" borderId="0" xfId="0" applyFont="1" applyFill="1" applyAlignment="1">
      <alignment vertical="center"/>
    </xf>
    <xf numFmtId="0" fontId="6" fillId="9" borderId="0" xfId="0" applyFont="1" applyFill="1" applyAlignment="1">
      <alignment vertical="center"/>
    </xf>
    <xf numFmtId="0" fontId="5" fillId="4" borderId="73" xfId="0" applyFont="1" applyFill="1" applyBorder="1" applyAlignment="1">
      <alignment horizontal="center" vertical="center"/>
    </xf>
    <xf numFmtId="0" fontId="5" fillId="4" borderId="74" xfId="0" applyFont="1" applyFill="1" applyBorder="1" applyAlignment="1">
      <alignment horizontal="center" vertical="center"/>
    </xf>
    <xf numFmtId="0" fontId="5" fillId="4" borderId="75" xfId="0" applyFont="1" applyFill="1" applyBorder="1" applyAlignment="1">
      <alignment horizontal="center" vertical="center"/>
    </xf>
    <xf numFmtId="0" fontId="26" fillId="4" borderId="20"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59"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24" fillId="7" borderId="14"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1" fillId="9" borderId="0" xfId="0" applyFont="1" applyFill="1" applyAlignment="1">
      <alignment vertical="center" wrapText="1"/>
    </xf>
    <xf numFmtId="0" fontId="1" fillId="9" borderId="0" xfId="0" applyFont="1" applyFill="1" applyAlignment="1">
      <alignment horizontal="left" vertical="center" wrapText="1"/>
    </xf>
    <xf numFmtId="0" fontId="2" fillId="9" borderId="0" xfId="0" applyFont="1" applyFill="1" applyAlignment="1">
      <alignment horizontal="left" vertical="center" wrapText="1"/>
    </xf>
    <xf numFmtId="0" fontId="1" fillId="9" borderId="0" xfId="0" applyFont="1" applyFill="1" applyAlignment="1">
      <alignment vertical="center"/>
    </xf>
    <xf numFmtId="0" fontId="2" fillId="9" borderId="0" xfId="0" applyFont="1" applyFill="1" applyAlignment="1">
      <alignment vertical="center"/>
    </xf>
    <xf numFmtId="0" fontId="1" fillId="9" borderId="43" xfId="0" applyFont="1" applyFill="1" applyBorder="1" applyAlignment="1">
      <alignment vertical="center"/>
    </xf>
    <xf numFmtId="0" fontId="2" fillId="9" borderId="43" xfId="0" applyFont="1" applyFill="1" applyBorder="1" applyAlignment="1">
      <alignment vertical="center"/>
    </xf>
    <xf numFmtId="0" fontId="2" fillId="9" borderId="0" xfId="0" applyFont="1" applyFill="1" applyBorder="1" applyAlignment="1">
      <alignment vertical="center"/>
    </xf>
    <xf numFmtId="0" fontId="62" fillId="0" borderId="9" xfId="0" applyFont="1" applyBorder="1" applyAlignment="1">
      <alignment horizontal="center" vertical="center" wrapText="1"/>
    </xf>
    <xf numFmtId="0" fontId="62" fillId="0" borderId="0" xfId="0" applyFont="1" applyBorder="1" applyAlignment="1">
      <alignment horizontal="center" vertical="center" wrapText="1"/>
    </xf>
    <xf numFmtId="0" fontId="62" fillId="0" borderId="3" xfId="0" applyFont="1" applyBorder="1" applyAlignment="1">
      <alignment horizontal="center" vertical="center" wrapText="1"/>
    </xf>
    <xf numFmtId="0" fontId="33" fillId="0" borderId="26" xfId="0" applyFont="1" applyBorder="1" applyAlignment="1">
      <alignment horizontal="center"/>
    </xf>
    <xf numFmtId="0" fontId="33" fillId="0" borderId="12" xfId="0" applyFont="1" applyBorder="1" applyAlignment="1">
      <alignment horizontal="center"/>
    </xf>
    <xf numFmtId="0" fontId="33" fillId="0" borderId="27" xfId="0" applyFont="1" applyBorder="1" applyAlignment="1">
      <alignment horizontal="center"/>
    </xf>
    <xf numFmtId="0" fontId="24" fillId="7" borderId="11"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46" xfId="0" applyFont="1" applyFill="1" applyBorder="1" applyAlignment="1">
      <alignment horizontal="center" vertical="center" wrapText="1"/>
    </xf>
    <xf numFmtId="0" fontId="24" fillId="7" borderId="4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62" fillId="0" borderId="9" xfId="0" quotePrefix="1" applyFont="1" applyBorder="1" applyAlignment="1">
      <alignment horizontal="center" vertical="center" wrapText="1"/>
    </xf>
    <xf numFmtId="0" fontId="62" fillId="0" borderId="0" xfId="0" quotePrefix="1" applyFont="1" applyBorder="1" applyAlignment="1">
      <alignment horizontal="center" vertical="center" wrapText="1"/>
    </xf>
    <xf numFmtId="0" fontId="62" fillId="0" borderId="3" xfId="0" quotePrefix="1" applyFont="1" applyBorder="1" applyAlignment="1">
      <alignment horizontal="center" vertical="center" wrapText="1"/>
    </xf>
    <xf numFmtId="0" fontId="15" fillId="2" borderId="7" xfId="0" applyFont="1" applyFill="1" applyBorder="1" applyAlignment="1">
      <alignment horizontal="center" vertical="center" wrapText="1"/>
    </xf>
    <xf numFmtId="0" fontId="3" fillId="0" borderId="43" xfId="0" applyFont="1" applyFill="1" applyBorder="1" applyAlignment="1">
      <alignment horizontal="center" vertical="center"/>
    </xf>
    <xf numFmtId="0" fontId="33" fillId="0" borderId="14" xfId="0" applyFont="1" applyBorder="1" applyAlignment="1">
      <alignment horizontal="center"/>
    </xf>
    <xf numFmtId="0" fontId="33" fillId="0" borderId="18" xfId="0" applyFont="1" applyBorder="1" applyAlignment="1">
      <alignment horizontal="center"/>
    </xf>
    <xf numFmtId="0" fontId="33" fillId="0" borderId="19" xfId="0" applyFont="1" applyBorder="1" applyAlignment="1">
      <alignment horizontal="center"/>
    </xf>
    <xf numFmtId="0" fontId="15" fillId="2" borderId="12"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24" fillId="7" borderId="51" xfId="0" applyFont="1" applyFill="1" applyBorder="1" applyAlignment="1">
      <alignment horizontal="center" vertical="center" wrapText="1"/>
    </xf>
    <xf numFmtId="0" fontId="24" fillId="7"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24" fillId="7" borderId="54"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27" xfId="0" applyFont="1" applyFill="1" applyBorder="1" applyAlignment="1">
      <alignment horizontal="center" vertical="center" wrapText="1"/>
    </xf>
    <xf numFmtId="0" fontId="24" fillId="7" borderId="45" xfId="0" applyFont="1" applyFill="1" applyBorder="1" applyAlignment="1">
      <alignment horizontal="center" vertical="center" wrapText="1"/>
    </xf>
    <xf numFmtId="0" fontId="49" fillId="2" borderId="14" xfId="0" quotePrefix="1" applyFont="1" applyFill="1" applyBorder="1" applyAlignment="1">
      <alignment horizontal="center"/>
    </xf>
    <xf numFmtId="0" fontId="49" fillId="2" borderId="19" xfId="0" applyFont="1" applyFill="1" applyBorder="1" applyAlignment="1">
      <alignment horizontal="center"/>
    </xf>
    <xf numFmtId="3" fontId="30" fillId="4" borderId="16" xfId="1" applyNumberFormat="1" applyFont="1" applyFill="1" applyBorder="1" applyAlignment="1">
      <alignment horizontal="justify"/>
    </xf>
    <xf numFmtId="4" fontId="0" fillId="0" borderId="26" xfId="0" applyNumberFormat="1" applyBorder="1" applyAlignment="1">
      <alignment horizontal="center" vertical="center"/>
    </xf>
    <xf numFmtId="4" fontId="0" fillId="0" borderId="12" xfId="0" applyNumberFormat="1" applyBorder="1" applyAlignment="1">
      <alignment horizontal="center" vertical="center"/>
    </xf>
    <xf numFmtId="4" fontId="0" fillId="0" borderId="27" xfId="0" applyNumberFormat="1" applyBorder="1" applyAlignment="1">
      <alignment horizontal="center" vertical="center"/>
    </xf>
    <xf numFmtId="4" fontId="0" fillId="0" borderId="13" xfId="0" applyNumberFormat="1" applyBorder="1" applyAlignment="1">
      <alignment horizontal="center" vertical="center"/>
    </xf>
    <xf numFmtId="4" fontId="0" fillId="0" borderId="43" xfId="0" applyNumberFormat="1" applyBorder="1" applyAlignment="1">
      <alignment horizontal="center" vertical="center"/>
    </xf>
    <xf numFmtId="4" fontId="0" fillId="0" borderId="45" xfId="0" applyNumberFormat="1" applyBorder="1" applyAlignment="1">
      <alignment horizontal="center" vertic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7" xfId="0" applyFont="1" applyBorder="1" applyAlignment="1">
      <alignment horizontal="center" vertical="center"/>
    </xf>
    <xf numFmtId="0" fontId="6" fillId="0" borderId="45" xfId="0" applyFont="1" applyBorder="1" applyAlignment="1">
      <alignment horizontal="center" vertical="center"/>
    </xf>
    <xf numFmtId="0" fontId="3" fillId="4" borderId="14"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10" fillId="4" borderId="2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43" xfId="0" applyFont="1" applyFill="1" applyBorder="1" applyAlignment="1">
      <alignment horizontal="center" vertical="center" wrapText="1"/>
    </xf>
    <xf numFmtId="0" fontId="34" fillId="4" borderId="42" xfId="0" applyFont="1" applyFill="1" applyBorder="1" applyAlignment="1">
      <alignment horizontal="center" vertical="center" wrapText="1"/>
    </xf>
    <xf numFmtId="0" fontId="24" fillId="4" borderId="13" xfId="0" applyFont="1" applyFill="1" applyBorder="1" applyAlignment="1">
      <alignment horizontal="center"/>
    </xf>
    <xf numFmtId="0" fontId="24" fillId="4" borderId="43" xfId="0" applyFont="1" applyFill="1" applyBorder="1" applyAlignment="1">
      <alignment horizontal="center"/>
    </xf>
    <xf numFmtId="0" fontId="24" fillId="4" borderId="45" xfId="0" applyFont="1" applyFill="1" applyBorder="1" applyAlignment="1">
      <alignment horizontal="center"/>
    </xf>
    <xf numFmtId="0" fontId="5" fillId="4" borderId="14" xfId="0" quotePrefix="1"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3" fontId="30" fillId="4" borderId="16" xfId="1" applyNumberFormat="1" applyFont="1" applyFill="1" applyBorder="1" applyAlignment="1">
      <alignment horizontal="left" vertical="top" wrapText="1"/>
    </xf>
    <xf numFmtId="0" fontId="5" fillId="9" borderId="0" xfId="0" quotePrefix="1" applyFont="1" applyFill="1" applyAlignment="1">
      <alignment horizontal="left" vertical="center" wrapText="1"/>
    </xf>
    <xf numFmtId="0" fontId="5" fillId="9" borderId="0" xfId="0" applyFont="1" applyFill="1" applyAlignment="1">
      <alignment horizontal="justify" vertical="center" wrapText="1"/>
    </xf>
    <xf numFmtId="0" fontId="5" fillId="9" borderId="0" xfId="0" applyFont="1" applyFill="1" applyAlignment="1">
      <alignment horizontal="justify" vertical="center"/>
    </xf>
    <xf numFmtId="0" fontId="35" fillId="2" borderId="14" xfId="0" quotePrefix="1" applyFont="1" applyFill="1" applyBorder="1" applyAlignment="1">
      <alignment horizontal="center" vertical="center"/>
    </xf>
    <xf numFmtId="0" fontId="35" fillId="2" borderId="18" xfId="0" applyFont="1" applyFill="1" applyBorder="1" applyAlignment="1">
      <alignment horizontal="center" vertical="center"/>
    </xf>
    <xf numFmtId="0" fontId="35" fillId="2" borderId="19" xfId="0" applyFont="1" applyFill="1" applyBorder="1" applyAlignment="1">
      <alignment horizontal="center" vertical="center"/>
    </xf>
    <xf numFmtId="0" fontId="12" fillId="6" borderId="14" xfId="0" quotePrefix="1"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60"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12" fillId="6" borderId="62" xfId="0" applyFont="1" applyFill="1" applyBorder="1" applyAlignment="1">
      <alignment horizontal="center" vertical="center" wrapText="1"/>
    </xf>
    <xf numFmtId="0" fontId="17" fillId="0" borderId="0" xfId="0" applyFont="1" applyBorder="1" applyAlignment="1" applyProtection="1">
      <alignment horizontal="center"/>
      <protection locked="0"/>
    </xf>
    <xf numFmtId="0" fontId="6" fillId="6" borderId="14"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9" fontId="0" fillId="0" borderId="7" xfId="0" applyNumberFormat="1" applyBorder="1" applyAlignment="1">
      <alignment horizontal="center"/>
    </xf>
    <xf numFmtId="0" fontId="0" fillId="0" borderId="7" xfId="0" applyBorder="1" applyAlignment="1">
      <alignment horizontal="center"/>
    </xf>
    <xf numFmtId="0" fontId="6" fillId="0" borderId="9" xfId="0" applyFont="1" applyBorder="1" applyAlignment="1">
      <alignment horizontal="center"/>
    </xf>
    <xf numFmtId="0" fontId="0" fillId="0" borderId="0" xfId="0" applyBorder="1" applyAlignment="1">
      <alignment horizontal="center"/>
    </xf>
    <xf numFmtId="0" fontId="0" fillId="0" borderId="3" xfId="0" applyBorder="1" applyAlignment="1">
      <alignment horizontal="center"/>
    </xf>
    <xf numFmtId="4" fontId="6" fillId="0" borderId="14" xfId="0"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9" borderId="0" xfId="0" applyFont="1" applyFill="1" applyAlignment="1">
      <alignment horizontal="left" vertical="top" wrapText="1"/>
    </xf>
    <xf numFmtId="4" fontId="0" fillId="0" borderId="15" xfId="0" applyNumberFormat="1" applyBorder="1" applyAlignment="1">
      <alignment horizontal="center" vertical="center"/>
    </xf>
    <xf numFmtId="0" fontId="0" fillId="0" borderId="15" xfId="0" applyBorder="1" applyAlignment="1">
      <alignment horizontal="center" vertical="center"/>
    </xf>
    <xf numFmtId="4" fontId="8" fillId="0" borderId="11" xfId="0" applyNumberFormat="1" applyFont="1" applyBorder="1" applyAlignment="1">
      <alignment horizontal="center" vertical="justify"/>
    </xf>
    <xf numFmtId="4" fontId="8" fillId="0" borderId="17" xfId="0" applyNumberFormat="1" applyFont="1" applyBorder="1" applyAlignment="1">
      <alignment horizontal="center" vertical="justify"/>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0" xfId="1"/>
    <xf numFmtId="0" fontId="6" fillId="0" borderId="80" xfId="1" applyBorder="1"/>
    <xf numFmtId="0" fontId="6" fillId="0" borderId="81" xfId="1" applyBorder="1"/>
    <xf numFmtId="0" fontId="6" fillId="0" borderId="82" xfId="1" applyBorder="1"/>
    <xf numFmtId="0" fontId="6" fillId="0" borderId="83" xfId="1" applyBorder="1"/>
    <xf numFmtId="0" fontId="63" fillId="0" borderId="0" xfId="1" applyFont="1" applyBorder="1" applyAlignment="1">
      <alignment horizontal="justify" vertical="center" wrapText="1"/>
    </xf>
    <xf numFmtId="0" fontId="63" fillId="0" borderId="0" xfId="1" applyFont="1" applyBorder="1" applyAlignment="1">
      <alignment horizontal="justify" vertical="center"/>
    </xf>
    <xf numFmtId="0" fontId="6" fillId="0" borderId="84" xfId="1" applyBorder="1"/>
    <xf numFmtId="0" fontId="6" fillId="0" borderId="85" xfId="1" applyBorder="1"/>
    <xf numFmtId="0" fontId="6" fillId="0" borderId="86" xfId="1" applyBorder="1"/>
    <xf numFmtId="0" fontId="6" fillId="0" borderId="87" xfId="1" applyBorder="1"/>
  </cellXfs>
  <cellStyles count="4">
    <cellStyle name="Millares" xfId="3" builtinId="3"/>
    <cellStyle name="Normal" xfId="0" builtinId="0"/>
    <cellStyle name="Normal 2" xfId="1"/>
    <cellStyle name="Porcentaje" xfId="2" builtinId="5"/>
  </cellStyles>
  <dxfs count="0"/>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9525</xdr:colOff>
      <xdr:row>5</xdr:row>
      <xdr:rowOff>38101</xdr:rowOff>
    </xdr:from>
    <xdr:to>
      <xdr:col>27</xdr:col>
      <xdr:colOff>742950</xdr:colOff>
      <xdr:row>5</xdr:row>
      <xdr:rowOff>47626</xdr:rowOff>
    </xdr:to>
    <xdr:cxnSp macro="">
      <xdr:nvCxnSpPr>
        <xdr:cNvPr id="4" name="1 Conector recto de flecha"/>
        <xdr:cNvCxnSpPr/>
      </xdr:nvCxnSpPr>
      <xdr:spPr>
        <a:xfrm flipH="1">
          <a:off x="22714744" y="942976"/>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3" name="1 Conector recto de flecha"/>
        <xdr:cNvCxnSpPr/>
      </xdr:nvCxnSpPr>
      <xdr:spPr>
        <a:xfrm flipH="1">
          <a:off x="22212300" y="923925"/>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3" name="1 Conector recto de flecha"/>
        <xdr:cNvCxnSpPr/>
      </xdr:nvCxnSpPr>
      <xdr:spPr>
        <a:xfrm flipH="1">
          <a:off x="21374100" y="923925"/>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J5"/>
  <sheetViews>
    <sheetView tabSelected="1" zoomScale="130" zoomScaleNormal="130" workbookViewId="0"/>
  </sheetViews>
  <sheetFormatPr baseColWidth="10" defaultRowHeight="12.75" x14ac:dyDescent="0.2"/>
  <cols>
    <col min="1" max="2" width="2.85546875" style="563" customWidth="1"/>
    <col min="3" max="9" width="21.140625" style="563" customWidth="1"/>
    <col min="10" max="10" width="2.85546875" style="563" customWidth="1"/>
    <col min="11" max="19" width="2.28515625" style="563" customWidth="1"/>
    <col min="20" max="16384" width="11.42578125" style="563"/>
  </cols>
  <sheetData>
    <row r="1" spans="2:10" ht="13.5" thickBot="1" x14ac:dyDescent="0.25"/>
    <row r="2" spans="2:10" ht="13.5" thickTop="1" x14ac:dyDescent="0.2">
      <c r="B2" s="564"/>
      <c r="C2" s="565"/>
      <c r="D2" s="565"/>
      <c r="E2" s="565"/>
      <c r="F2" s="565"/>
      <c r="G2" s="565"/>
      <c r="H2" s="565"/>
      <c r="I2" s="565"/>
      <c r="J2" s="566"/>
    </row>
    <row r="3" spans="2:10" ht="250.5" customHeight="1" x14ac:dyDescent="0.2">
      <c r="B3" s="567"/>
      <c r="C3" s="568" t="s">
        <v>247</v>
      </c>
      <c r="D3" s="569"/>
      <c r="E3" s="569"/>
      <c r="F3" s="569"/>
      <c r="G3" s="569"/>
      <c r="H3" s="569"/>
      <c r="I3" s="569"/>
      <c r="J3" s="570"/>
    </row>
    <row r="4" spans="2:10" ht="13.5" thickBot="1" x14ac:dyDescent="0.25">
      <c r="B4" s="571"/>
      <c r="C4" s="572"/>
      <c r="D4" s="572"/>
      <c r="E4" s="572"/>
      <c r="F4" s="572"/>
      <c r="G4" s="572"/>
      <c r="H4" s="572"/>
      <c r="I4" s="572"/>
      <c r="J4" s="573"/>
    </row>
    <row r="5" spans="2:10" ht="13.5" thickTop="1" x14ac:dyDescent="0.2"/>
  </sheetData>
  <mergeCells count="1">
    <mergeCell ref="C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H50"/>
  <sheetViews>
    <sheetView view="pageBreakPreview" topLeftCell="A15" zoomScale="60" zoomScaleNormal="50" workbookViewId="0">
      <selection sqref="A1:Q45"/>
    </sheetView>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8.7109375" customWidth="1"/>
    <col min="19" max="19" width="9.140625" customWidth="1"/>
    <col min="20" max="20" width="12.7109375" customWidth="1"/>
    <col min="21" max="21" width="12" customWidth="1"/>
    <col min="23" max="23" width="15.28515625" customWidth="1"/>
    <col min="24" max="24" width="15" customWidth="1"/>
    <col min="25" max="25" width="12.85546875" customWidth="1"/>
    <col min="26" max="26" width="14.140625" customWidth="1"/>
    <col min="27" max="27" width="14.7109375" customWidth="1"/>
    <col min="28" max="28" width="9.42578125" customWidth="1"/>
  </cols>
  <sheetData>
    <row r="1" spans="1:34" s="105" customFormat="1" ht="20.25" customHeight="1" x14ac:dyDescent="0.2">
      <c r="A1" s="530" t="s">
        <v>195</v>
      </c>
      <c r="B1" s="531"/>
      <c r="C1" s="531"/>
      <c r="D1" s="531"/>
      <c r="E1" s="531"/>
      <c r="F1" s="531"/>
      <c r="G1" s="531"/>
      <c r="H1" s="531"/>
      <c r="I1" s="531"/>
      <c r="J1" s="531"/>
      <c r="K1" s="531"/>
      <c r="L1" s="531"/>
      <c r="M1" s="531"/>
      <c r="N1" s="531"/>
      <c r="O1" s="531"/>
      <c r="P1" s="531"/>
      <c r="Q1" s="531"/>
      <c r="R1" s="104"/>
      <c r="S1" s="104"/>
      <c r="T1" s="104"/>
    </row>
    <row r="2" spans="1:34" s="105" customFormat="1" ht="20.25" customHeight="1" x14ac:dyDescent="0.2">
      <c r="A2" s="531" t="s">
        <v>112</v>
      </c>
      <c r="B2" s="531"/>
      <c r="C2" s="531"/>
      <c r="D2" s="531"/>
      <c r="E2" s="531"/>
      <c r="F2" s="531"/>
      <c r="G2" s="531"/>
      <c r="H2" s="531"/>
      <c r="I2" s="531"/>
      <c r="J2" s="531"/>
      <c r="K2" s="531"/>
      <c r="L2" s="531"/>
      <c r="M2" s="531"/>
      <c r="N2" s="531"/>
      <c r="O2" s="531"/>
      <c r="P2" s="531"/>
      <c r="Q2" s="531"/>
      <c r="R2" s="104"/>
      <c r="S2" s="533" t="s">
        <v>194</v>
      </c>
      <c r="T2" s="534"/>
      <c r="U2" s="534"/>
      <c r="V2" s="534"/>
      <c r="W2" s="534"/>
      <c r="X2" s="534"/>
      <c r="Y2" s="534"/>
      <c r="Z2" s="534"/>
      <c r="AA2" s="535"/>
    </row>
    <row r="3" spans="1:34" s="105" customFormat="1" ht="20.25" customHeight="1" x14ac:dyDescent="0.2">
      <c r="A3" s="531" t="s">
        <v>14</v>
      </c>
      <c r="B3" s="531"/>
      <c r="C3" s="531"/>
      <c r="D3" s="531"/>
      <c r="E3" s="531"/>
      <c r="F3" s="531"/>
      <c r="G3" s="531"/>
      <c r="H3" s="531"/>
      <c r="I3" s="531"/>
      <c r="J3" s="531"/>
      <c r="K3" s="531"/>
      <c r="L3" s="531"/>
      <c r="M3" s="531"/>
      <c r="N3" s="531"/>
      <c r="O3" s="531"/>
      <c r="P3" s="531"/>
      <c r="Q3" s="531"/>
      <c r="R3" s="104"/>
      <c r="S3" s="104"/>
      <c r="T3" s="104"/>
    </row>
    <row r="4" spans="1:34" s="105" customFormat="1" ht="20.25" customHeight="1" x14ac:dyDescent="0.2">
      <c r="A4" s="532" t="s">
        <v>1</v>
      </c>
      <c r="B4" s="532"/>
      <c r="C4" s="532"/>
      <c r="D4" s="532"/>
      <c r="E4" s="532"/>
      <c r="F4" s="532"/>
      <c r="G4" s="532"/>
      <c r="H4" s="532"/>
      <c r="I4" s="532"/>
      <c r="J4" s="532"/>
      <c r="K4" s="532"/>
      <c r="L4" s="532"/>
      <c r="M4" s="532"/>
      <c r="N4" s="532"/>
      <c r="O4" s="532"/>
      <c r="P4" s="532"/>
      <c r="Q4" s="532"/>
      <c r="S4" s="543" t="s">
        <v>43</v>
      </c>
      <c r="T4" s="544"/>
      <c r="U4" s="544"/>
      <c r="V4" s="544"/>
      <c r="W4" s="544"/>
      <c r="X4" s="544"/>
      <c r="Y4" s="544"/>
      <c r="Z4" s="544"/>
      <c r="AA4" s="545"/>
      <c r="AD4" s="106"/>
    </row>
    <row r="5" spans="1:34" s="105" customFormat="1" ht="20.25" customHeight="1" x14ac:dyDescent="0.2">
      <c r="A5" s="532" t="s">
        <v>115</v>
      </c>
      <c r="B5" s="532"/>
      <c r="C5" s="532"/>
      <c r="D5" s="532"/>
      <c r="E5" s="532"/>
      <c r="F5" s="532"/>
      <c r="G5" s="532"/>
      <c r="H5" s="532"/>
      <c r="I5" s="532"/>
      <c r="J5" s="532"/>
      <c r="K5" s="532"/>
      <c r="L5" s="532"/>
      <c r="M5" s="532"/>
      <c r="N5" s="532"/>
      <c r="O5" s="532"/>
      <c r="P5" s="532"/>
      <c r="Q5" s="532"/>
      <c r="S5" s="551">
        <f>W32</f>
        <v>0</v>
      </c>
      <c r="T5" s="552"/>
      <c r="U5" s="552"/>
      <c r="V5" s="552"/>
      <c r="W5" s="552"/>
      <c r="X5" s="552"/>
      <c r="Y5" s="552"/>
      <c r="Z5" s="552"/>
      <c r="AA5" s="553"/>
      <c r="AC5" s="554" t="s">
        <v>213</v>
      </c>
      <c r="AD5" s="554"/>
      <c r="AE5" s="554"/>
      <c r="AF5" s="554"/>
      <c r="AG5" s="554"/>
      <c r="AH5" s="554"/>
    </row>
    <row r="6" spans="1:34" ht="18" x14ac:dyDescent="0.25">
      <c r="A6" s="508" t="s">
        <v>74</v>
      </c>
      <c r="B6" s="509"/>
      <c r="C6" s="509"/>
      <c r="D6" s="509"/>
      <c r="E6" s="509"/>
      <c r="F6" s="509"/>
      <c r="G6" s="509"/>
      <c r="H6" s="509"/>
      <c r="I6" s="509"/>
      <c r="J6" s="509"/>
      <c r="K6" s="509"/>
      <c r="L6" s="509"/>
      <c r="M6" s="510"/>
      <c r="N6" s="233"/>
      <c r="O6" s="508" t="s">
        <v>116</v>
      </c>
      <c r="P6" s="509"/>
      <c r="Q6" s="510"/>
      <c r="R6" s="1"/>
      <c r="S6" s="546">
        <v>0.2</v>
      </c>
      <c r="T6" s="547"/>
      <c r="U6" s="547"/>
      <c r="V6" s="546">
        <v>0.7</v>
      </c>
      <c r="W6" s="547"/>
      <c r="X6" s="547"/>
      <c r="Y6" s="546">
        <v>0.1</v>
      </c>
      <c r="Z6" s="547"/>
      <c r="AA6" s="547"/>
      <c r="AB6" s="103">
        <f>S6+V6+Y6</f>
        <v>0.99999999999999989</v>
      </c>
      <c r="AC6" s="554"/>
      <c r="AD6" s="554"/>
      <c r="AE6" s="554"/>
      <c r="AF6" s="554"/>
      <c r="AG6" s="554"/>
      <c r="AH6" s="554"/>
    </row>
    <row r="7" spans="1:34" ht="12.75" customHeight="1" x14ac:dyDescent="0.2">
      <c r="A7" s="511" t="s">
        <v>2</v>
      </c>
      <c r="B7" s="512" t="s">
        <v>13</v>
      </c>
      <c r="C7" s="519" t="s">
        <v>15</v>
      </c>
      <c r="D7" s="520"/>
      <c r="E7" s="520"/>
      <c r="F7" s="520"/>
      <c r="G7" s="520"/>
      <c r="H7" s="520"/>
      <c r="I7" s="520"/>
      <c r="J7" s="520"/>
      <c r="K7" s="520"/>
      <c r="L7" s="520"/>
      <c r="M7" s="521"/>
      <c r="N7" s="234"/>
      <c r="O7" s="513" t="s">
        <v>117</v>
      </c>
      <c r="P7" s="514"/>
      <c r="Q7" s="515"/>
      <c r="S7" s="497">
        <f>S5*S6</f>
        <v>0</v>
      </c>
      <c r="T7" s="498"/>
      <c r="U7" s="499"/>
      <c r="V7" s="497">
        <f>S5*V6</f>
        <v>0</v>
      </c>
      <c r="W7" s="498"/>
      <c r="X7" s="499"/>
      <c r="Y7" s="497">
        <f>Y6*S5</f>
        <v>0</v>
      </c>
      <c r="Z7" s="498"/>
      <c r="AA7" s="499"/>
      <c r="AB7" s="555">
        <f>S7+V7+Y7</f>
        <v>0</v>
      </c>
      <c r="AC7" s="554"/>
      <c r="AD7" s="554"/>
      <c r="AE7" s="554"/>
      <c r="AF7" s="554"/>
      <c r="AG7" s="554"/>
      <c r="AH7" s="554"/>
    </row>
    <row r="8" spans="1:34" ht="12.75" customHeight="1" x14ac:dyDescent="0.2">
      <c r="A8" s="511"/>
      <c r="B8" s="512"/>
      <c r="C8" s="522" t="s">
        <v>133</v>
      </c>
      <c r="D8" s="523"/>
      <c r="E8" s="524"/>
      <c r="F8" s="189"/>
      <c r="G8" s="525" t="s">
        <v>16</v>
      </c>
      <c r="H8" s="523"/>
      <c r="I8" s="524"/>
      <c r="J8" s="190"/>
      <c r="K8" s="526" t="s">
        <v>17</v>
      </c>
      <c r="L8" s="527"/>
      <c r="M8" s="528"/>
      <c r="N8" s="191"/>
      <c r="O8" s="516"/>
      <c r="P8" s="517"/>
      <c r="Q8" s="518"/>
      <c r="S8" s="500"/>
      <c r="T8" s="501"/>
      <c r="U8" s="502"/>
      <c r="V8" s="500"/>
      <c r="W8" s="501"/>
      <c r="X8" s="502"/>
      <c r="Y8" s="500"/>
      <c r="Z8" s="501"/>
      <c r="AA8" s="502"/>
      <c r="AB8" s="556"/>
    </row>
    <row r="9" spans="1:34" x14ac:dyDescent="0.2">
      <c r="A9" s="511"/>
      <c r="B9" s="512"/>
      <c r="C9" s="115" t="s">
        <v>32</v>
      </c>
      <c r="D9" s="115" t="s">
        <v>33</v>
      </c>
      <c r="E9" s="115" t="s">
        <v>34</v>
      </c>
      <c r="F9" s="192"/>
      <c r="G9" s="115" t="s">
        <v>32</v>
      </c>
      <c r="H9" s="115" t="s">
        <v>33</v>
      </c>
      <c r="I9" s="115" t="s">
        <v>34</v>
      </c>
      <c r="J9" s="192"/>
      <c r="K9" s="115" t="s">
        <v>32</v>
      </c>
      <c r="L9" s="115" t="s">
        <v>33</v>
      </c>
      <c r="M9" s="115" t="s">
        <v>34</v>
      </c>
      <c r="N9" s="192"/>
      <c r="O9" s="243" t="s">
        <v>221</v>
      </c>
      <c r="P9" s="241" t="s">
        <v>222</v>
      </c>
      <c r="Q9" s="242" t="s">
        <v>62</v>
      </c>
      <c r="S9" s="536" t="s">
        <v>133</v>
      </c>
      <c r="T9" s="537"/>
      <c r="U9" s="538"/>
      <c r="V9" s="539" t="s">
        <v>16</v>
      </c>
      <c r="W9" s="540"/>
      <c r="X9" s="541"/>
      <c r="Y9" s="539" t="s">
        <v>17</v>
      </c>
      <c r="Z9" s="540"/>
      <c r="AA9" s="541"/>
    </row>
    <row r="10" spans="1:34" x14ac:dyDescent="0.2">
      <c r="A10" s="193"/>
      <c r="B10" s="121"/>
      <c r="C10" s="122"/>
      <c r="D10" s="123"/>
      <c r="E10" s="124"/>
      <c r="F10" s="170"/>
      <c r="G10" s="122"/>
      <c r="H10" s="123"/>
      <c r="I10" s="124"/>
      <c r="J10" s="170"/>
      <c r="K10" s="122"/>
      <c r="L10" s="123"/>
      <c r="M10" s="124"/>
      <c r="N10" s="170"/>
      <c r="O10" s="122"/>
      <c r="P10" s="123"/>
      <c r="Q10" s="194"/>
      <c r="S10" s="44" t="s">
        <v>53</v>
      </c>
      <c r="T10" s="44" t="s">
        <v>54</v>
      </c>
      <c r="U10" s="44" t="s">
        <v>55</v>
      </c>
      <c r="V10" s="44" t="s">
        <v>53</v>
      </c>
      <c r="W10" s="44" t="s">
        <v>54</v>
      </c>
      <c r="X10" s="44" t="s">
        <v>55</v>
      </c>
      <c r="Y10" s="44" t="s">
        <v>53</v>
      </c>
      <c r="Z10" s="44" t="s">
        <v>54</v>
      </c>
      <c r="AA10" s="44" t="s">
        <v>55</v>
      </c>
    </row>
    <row r="11" spans="1:34" s="6" customFormat="1" x14ac:dyDescent="0.2">
      <c r="A11" s="169"/>
      <c r="B11" s="125"/>
      <c r="C11" s="129"/>
      <c r="D11" s="170"/>
      <c r="E11" s="133"/>
      <c r="F11" s="170"/>
      <c r="G11" s="129"/>
      <c r="H11" s="170"/>
      <c r="I11" s="133"/>
      <c r="J11" s="170"/>
      <c r="K11" s="129"/>
      <c r="L11" s="170"/>
      <c r="M11" s="133"/>
      <c r="N11" s="170"/>
      <c r="O11" s="195"/>
      <c r="P11" s="171"/>
      <c r="Q11" s="174"/>
      <c r="S11"/>
      <c r="T11"/>
      <c r="U11"/>
      <c r="V11"/>
      <c r="W11"/>
      <c r="X11"/>
      <c r="Y11"/>
      <c r="Z11"/>
      <c r="AA11"/>
      <c r="AB11"/>
      <c r="AC11"/>
      <c r="AD11"/>
      <c r="AE11"/>
      <c r="AF11"/>
      <c r="AG11"/>
      <c r="AH11"/>
    </row>
    <row r="12" spans="1:34" s="6" customFormat="1" ht="24" customHeight="1" x14ac:dyDescent="0.2">
      <c r="A12" s="196" t="e">
        <f>VLOOKUP('HOJA DE TRABAJO DE LA UPE'!$A$2,Hoja1!$B$2:$C$35,2,FALSE)</f>
        <v>#N/A</v>
      </c>
      <c r="B12" s="240" t="str">
        <f>'HOJA DE TRABAJO DE LA UPE'!D51</f>
        <v>SUBSIDIOS FEDERALES PARA ORGANISMOS D. E.</v>
      </c>
      <c r="C12" s="197">
        <f>S12</f>
        <v>0</v>
      </c>
      <c r="D12" s="198">
        <f>T12</f>
        <v>0</v>
      </c>
      <c r="E12" s="199">
        <f>U12</f>
        <v>0</v>
      </c>
      <c r="F12" s="200"/>
      <c r="G12" s="197">
        <f>V12</f>
        <v>0</v>
      </c>
      <c r="H12" s="201">
        <f>W12</f>
        <v>0</v>
      </c>
      <c r="I12" s="202">
        <f>X12</f>
        <v>0</v>
      </c>
      <c r="J12" s="200"/>
      <c r="K12" s="203">
        <f>Y12</f>
        <v>0</v>
      </c>
      <c r="L12" s="201">
        <f>Z12</f>
        <v>0</v>
      </c>
      <c r="M12" s="202">
        <f>AA12</f>
        <v>0</v>
      </c>
      <c r="N12" s="171"/>
      <c r="O12" s="204">
        <f>C12+G12+K12+'FRACCIÓN III 1er 2016'!Q12</f>
        <v>0</v>
      </c>
      <c r="P12" s="205">
        <f>O12+D12+H12+L12</f>
        <v>0</v>
      </c>
      <c r="Q12" s="206">
        <f>P12+E12+I12+M12</f>
        <v>0</v>
      </c>
      <c r="S12" s="12">
        <f>S7/3</f>
        <v>0</v>
      </c>
      <c r="T12" s="12">
        <f>S7/3</f>
        <v>0</v>
      </c>
      <c r="U12" s="12">
        <f>S7/3</f>
        <v>0</v>
      </c>
      <c r="V12" s="12">
        <f>V7/3</f>
        <v>0</v>
      </c>
      <c r="W12" s="12">
        <f>V7/3</f>
        <v>0</v>
      </c>
      <c r="X12" s="12">
        <f>V7/3</f>
        <v>0</v>
      </c>
      <c r="Y12" s="12">
        <f>Y7/3</f>
        <v>0</v>
      </c>
      <c r="Z12" s="12">
        <f>Y7/3</f>
        <v>0</v>
      </c>
      <c r="AA12" s="12">
        <f>Y7/3</f>
        <v>0</v>
      </c>
      <c r="AB12"/>
      <c r="AC12"/>
      <c r="AD12"/>
      <c r="AE12"/>
      <c r="AF12"/>
      <c r="AG12"/>
      <c r="AH12"/>
    </row>
    <row r="13" spans="1:34" s="6" customFormat="1" ht="24" customHeight="1" x14ac:dyDescent="0.2">
      <c r="A13" s="169"/>
      <c r="B13" s="207"/>
      <c r="C13" s="129"/>
      <c r="D13" s="170"/>
      <c r="E13" s="208"/>
      <c r="F13" s="170"/>
      <c r="G13" s="129"/>
      <c r="H13" s="209"/>
      <c r="I13" s="133"/>
      <c r="J13" s="170"/>
      <c r="K13" s="210"/>
      <c r="L13" s="209"/>
      <c r="M13" s="133"/>
      <c r="N13" s="171"/>
      <c r="O13" s="211"/>
      <c r="P13" s="171"/>
      <c r="Q13" s="174"/>
      <c r="S13" s="40"/>
      <c r="T13" s="40"/>
      <c r="U13" s="40"/>
      <c r="V13" s="40"/>
      <c r="W13" s="40"/>
      <c r="X13" s="40"/>
      <c r="Y13" s="40"/>
      <c r="Z13" s="40"/>
      <c r="AA13" s="40"/>
      <c r="AB13"/>
      <c r="AC13"/>
      <c r="AD13"/>
      <c r="AE13"/>
      <c r="AF13"/>
      <c r="AG13"/>
      <c r="AH13"/>
    </row>
    <row r="14" spans="1:34" s="6" customFormat="1" ht="24" customHeight="1" x14ac:dyDescent="0.2">
      <c r="A14" s="169"/>
      <c r="B14" s="207"/>
      <c r="C14" s="129"/>
      <c r="D14" s="170"/>
      <c r="E14" s="133"/>
      <c r="F14" s="170"/>
      <c r="G14" s="129"/>
      <c r="H14" s="170"/>
      <c r="I14" s="133"/>
      <c r="J14" s="170"/>
      <c r="K14" s="195"/>
      <c r="L14" s="171"/>
      <c r="M14" s="142"/>
      <c r="N14" s="171"/>
      <c r="O14" s="195"/>
      <c r="P14" s="171"/>
      <c r="Q14" s="174"/>
      <c r="S14"/>
      <c r="T14"/>
      <c r="U14"/>
      <c r="V14"/>
      <c r="W14"/>
      <c r="X14"/>
      <c r="Y14"/>
      <c r="Z14"/>
      <c r="AA14"/>
      <c r="AB14"/>
      <c r="AC14"/>
      <c r="AD14"/>
      <c r="AE14"/>
      <c r="AF14"/>
      <c r="AG14"/>
      <c r="AH14"/>
    </row>
    <row r="15" spans="1:34" s="6" customFormat="1" ht="24" customHeight="1" thickBot="1" x14ac:dyDescent="0.3">
      <c r="A15" s="212" t="s">
        <v>21</v>
      </c>
      <c r="B15" s="216" t="str">
        <f>'HOJA DE TRABAJO DE LA UPE'!D52</f>
        <v>CARRERA DOCENTE</v>
      </c>
      <c r="C15" s="129"/>
      <c r="D15" s="170"/>
      <c r="E15" s="133"/>
      <c r="F15" s="170"/>
      <c r="G15" s="129"/>
      <c r="H15" s="170"/>
      <c r="I15" s="133"/>
      <c r="J15" s="170"/>
      <c r="K15" s="204">
        <f>'HOJA DE TRABAJO DE LA UPE'!H32</f>
        <v>0</v>
      </c>
      <c r="L15" s="178">
        <f>'HOJA DE TRABAJO DE LA UPE'!I32</f>
        <v>0</v>
      </c>
      <c r="M15" s="214">
        <f>'HOJA DE TRABAJO DE LA UPE'!J32</f>
        <v>0</v>
      </c>
      <c r="N15" s="171"/>
      <c r="O15" s="204">
        <f>'FRACCIÓN III 1er 2016'!Q15+K15</f>
        <v>0</v>
      </c>
      <c r="P15" s="178">
        <f>O15+L15</f>
        <v>0</v>
      </c>
      <c r="Q15" s="182">
        <f>P15+M15</f>
        <v>0</v>
      </c>
      <c r="S15"/>
      <c r="T15"/>
      <c r="U15"/>
      <c r="V15"/>
      <c r="W15"/>
      <c r="X15"/>
      <c r="Y15"/>
      <c r="Z15"/>
      <c r="AA15"/>
      <c r="AB15"/>
    </row>
    <row r="16" spans="1:34" s="6" customFormat="1" ht="24" customHeight="1" x14ac:dyDescent="0.2">
      <c r="A16" s="169"/>
      <c r="B16" s="213"/>
      <c r="C16" s="129"/>
      <c r="D16" s="170"/>
      <c r="E16" s="133"/>
      <c r="F16" s="170"/>
      <c r="G16" s="129"/>
      <c r="H16" s="170"/>
      <c r="I16" s="133"/>
      <c r="J16" s="170"/>
      <c r="K16" s="204"/>
      <c r="L16" s="171"/>
      <c r="M16" s="142"/>
      <c r="N16" s="171"/>
      <c r="O16" s="195"/>
      <c r="P16" s="171"/>
      <c r="Q16" s="174"/>
      <c r="S16" s="15"/>
      <c r="T16" s="16"/>
      <c r="U16" s="16"/>
      <c r="V16" s="16"/>
      <c r="W16" s="16"/>
      <c r="X16" s="16"/>
      <c r="Y16" s="16"/>
      <c r="Z16" s="16"/>
      <c r="AA16" s="17"/>
      <c r="AB16"/>
    </row>
    <row r="17" spans="1:28" s="6" customFormat="1" ht="24" customHeight="1" x14ac:dyDescent="0.2">
      <c r="A17" s="169"/>
      <c r="B17" s="213"/>
      <c r="C17" s="129"/>
      <c r="D17" s="170"/>
      <c r="E17" s="215"/>
      <c r="F17" s="170"/>
      <c r="G17" s="129"/>
      <c r="H17" s="170"/>
      <c r="I17" s="133"/>
      <c r="J17" s="170"/>
      <c r="K17" s="204"/>
      <c r="L17" s="171"/>
      <c r="M17" s="142"/>
      <c r="N17" s="171"/>
      <c r="O17" s="195"/>
      <c r="P17" s="171"/>
      <c r="Q17" s="174"/>
      <c r="S17" s="548" t="s">
        <v>123</v>
      </c>
      <c r="T17" s="549"/>
      <c r="U17" s="549"/>
      <c r="V17" s="549"/>
      <c r="W17" s="549"/>
      <c r="X17" s="549"/>
      <c r="Y17" s="549"/>
      <c r="Z17" s="549"/>
      <c r="AA17" s="550"/>
      <c r="AB17"/>
    </row>
    <row r="18" spans="1:28" s="6" customFormat="1" ht="24" customHeight="1" x14ac:dyDescent="0.25">
      <c r="A18" s="212" t="s">
        <v>21</v>
      </c>
      <c r="B18" s="496" t="str">
        <f>'HOJA DE TRABAJO DE LA UPE'!D53</f>
        <v>PROG. DE EXPANSIÓN DE LA OFERTA EDUCATIVA EN EDUC. SUP. (PROEXOEES)</v>
      </c>
      <c r="C18" s="129"/>
      <c r="D18" s="170"/>
      <c r="E18" s="133"/>
      <c r="F18" s="170"/>
      <c r="G18" s="129"/>
      <c r="H18" s="170"/>
      <c r="I18" s="133"/>
      <c r="J18" s="170"/>
      <c r="K18" s="204">
        <f>'HOJA DE TRABAJO DE LA UPE'!H34</f>
        <v>0</v>
      </c>
      <c r="L18" s="178">
        <f>'HOJA DE TRABAJO DE LA UPE'!I34</f>
        <v>0</v>
      </c>
      <c r="M18" s="214">
        <f>'HOJA DE TRABAJO DE LA UPE'!J34</f>
        <v>0</v>
      </c>
      <c r="N18" s="171"/>
      <c r="O18" s="204">
        <f>'FRACCIÓN III 1er 2016'!Q18+K18</f>
        <v>0</v>
      </c>
      <c r="P18" s="178">
        <f>O18+L18</f>
        <v>0</v>
      </c>
      <c r="Q18" s="182">
        <f>P18+M18</f>
        <v>0</v>
      </c>
      <c r="S18" s="19"/>
      <c r="T18" s="2"/>
      <c r="U18" s="542" t="s">
        <v>44</v>
      </c>
      <c r="V18" s="542"/>
      <c r="W18" s="542"/>
      <c r="X18" s="542"/>
      <c r="Y18" s="542"/>
      <c r="Z18" s="2"/>
      <c r="AA18" s="18"/>
      <c r="AB18"/>
    </row>
    <row r="19" spans="1:28" s="6" customFormat="1" ht="24" customHeight="1" x14ac:dyDescent="0.2">
      <c r="A19" s="169"/>
      <c r="B19" s="496"/>
      <c r="C19" s="129"/>
      <c r="D19" s="170"/>
      <c r="E19" s="133"/>
      <c r="F19" s="170"/>
      <c r="G19" s="129"/>
      <c r="H19" s="170"/>
      <c r="I19" s="133"/>
      <c r="J19" s="170"/>
      <c r="K19" s="195"/>
      <c r="L19" s="171"/>
      <c r="M19" s="142"/>
      <c r="N19" s="171"/>
      <c r="O19" s="195"/>
      <c r="P19" s="171"/>
      <c r="Q19" s="174"/>
      <c r="S19" s="19"/>
      <c r="T19" s="2"/>
      <c r="U19" s="13"/>
      <c r="V19" s="2"/>
      <c r="W19" s="13"/>
      <c r="X19" s="2"/>
      <c r="Y19" s="2"/>
      <c r="Z19" s="2"/>
      <c r="AA19" s="18"/>
      <c r="AB19"/>
    </row>
    <row r="20" spans="1:28" s="6" customFormat="1" ht="24" customHeight="1" x14ac:dyDescent="0.2">
      <c r="A20" s="169"/>
      <c r="B20" s="213"/>
      <c r="C20" s="129"/>
      <c r="D20" s="170"/>
      <c r="E20" s="133"/>
      <c r="F20" s="170"/>
      <c r="G20" s="129"/>
      <c r="H20" s="170"/>
      <c r="I20" s="133"/>
      <c r="J20" s="170"/>
      <c r="K20" s="195"/>
      <c r="L20" s="171"/>
      <c r="M20" s="142"/>
      <c r="N20" s="171"/>
      <c r="O20" s="195"/>
      <c r="P20" s="171"/>
      <c r="Q20" s="174"/>
      <c r="S20" s="19"/>
      <c r="T20" s="2"/>
      <c r="U20" s="13"/>
      <c r="V20" s="2"/>
      <c r="W20" s="13"/>
      <c r="X20" s="557" t="s">
        <v>48</v>
      </c>
      <c r="Y20" s="559" t="s">
        <v>46</v>
      </c>
      <c r="Z20" s="561" t="s">
        <v>49</v>
      </c>
      <c r="AA20" s="18"/>
      <c r="AB20"/>
    </row>
    <row r="21" spans="1:28" s="6" customFormat="1" ht="24" customHeight="1" x14ac:dyDescent="0.25">
      <c r="A21" s="212" t="s">
        <v>21</v>
      </c>
      <c r="B21" s="529" t="str">
        <f>'HOJA DE TRABAJO DE LA UPE'!D54</f>
        <v>PROG. DE INCLUSIÓN Y LA EQUIDAD (PIEE)</v>
      </c>
      <c r="C21" s="129"/>
      <c r="D21" s="170"/>
      <c r="E21" s="133"/>
      <c r="F21" s="170"/>
      <c r="G21" s="129"/>
      <c r="H21" s="170"/>
      <c r="I21" s="133"/>
      <c r="J21" s="170"/>
      <c r="K21" s="204">
        <f>'HOJA DE TRABAJO DE LA UPE'!H36</f>
        <v>0</v>
      </c>
      <c r="L21" s="178">
        <f>'HOJA DE TRABAJO DE LA UPE'!I36</f>
        <v>0</v>
      </c>
      <c r="M21" s="214">
        <f>'HOJA DE TRABAJO DE LA UPE'!J36</f>
        <v>0</v>
      </c>
      <c r="N21" s="171"/>
      <c r="O21" s="204">
        <f>'FRACCIÓN III 1er 2016'!Q21+K21</f>
        <v>0</v>
      </c>
      <c r="P21" s="178">
        <f>O21+L21</f>
        <v>0</v>
      </c>
      <c r="Q21" s="182">
        <f>P21+M21</f>
        <v>0</v>
      </c>
      <c r="S21" s="19"/>
      <c r="T21" s="2"/>
      <c r="U21" s="2"/>
      <c r="V21" s="2"/>
      <c r="W21" s="13"/>
      <c r="X21" s="558"/>
      <c r="Y21" s="560"/>
      <c r="Z21" s="562"/>
      <c r="AA21" s="18"/>
      <c r="AB21"/>
    </row>
    <row r="22" spans="1:28" s="6" customFormat="1" ht="24" customHeight="1" x14ac:dyDescent="0.2">
      <c r="A22" s="169"/>
      <c r="B22" s="529"/>
      <c r="C22" s="129"/>
      <c r="D22" s="170"/>
      <c r="E22" s="133"/>
      <c r="F22" s="170"/>
      <c r="G22" s="129"/>
      <c r="H22" s="170"/>
      <c r="I22" s="133"/>
      <c r="J22" s="170"/>
      <c r="K22" s="195"/>
      <c r="L22" s="171"/>
      <c r="M22" s="142"/>
      <c r="N22" s="171"/>
      <c r="O22" s="195"/>
      <c r="P22" s="171"/>
      <c r="Q22" s="174"/>
      <c r="S22" s="19"/>
      <c r="T22" s="2"/>
      <c r="U22" s="2"/>
      <c r="V22" s="2"/>
      <c r="W22" s="13"/>
      <c r="AA22" s="18"/>
      <c r="AB22"/>
    </row>
    <row r="23" spans="1:28" s="6" customFormat="1" ht="24" customHeight="1" x14ac:dyDescent="0.2">
      <c r="A23" s="169"/>
      <c r="B23" s="213"/>
      <c r="C23" s="129"/>
      <c r="D23" s="170"/>
      <c r="E23" s="133"/>
      <c r="F23" s="170"/>
      <c r="G23" s="129"/>
      <c r="H23" s="170"/>
      <c r="I23" s="133"/>
      <c r="J23" s="170"/>
      <c r="K23" s="195"/>
      <c r="L23" s="171"/>
      <c r="M23" s="142"/>
      <c r="N23" s="171"/>
      <c r="O23" s="195"/>
      <c r="P23" s="171"/>
      <c r="Q23" s="174"/>
      <c r="S23" s="292"/>
      <c r="T23" s="288"/>
      <c r="V23" s="287" t="s">
        <v>45</v>
      </c>
      <c r="W23" s="293"/>
      <c r="X23" s="295"/>
      <c r="Y23" s="296">
        <f>IF(X23="",0,1)</f>
        <v>0</v>
      </c>
      <c r="Z23" s="41" t="s">
        <v>50</v>
      </c>
      <c r="AA23" s="294"/>
      <c r="AB23"/>
    </row>
    <row r="24" spans="1:28" s="6" customFormat="1" ht="24" customHeight="1" x14ac:dyDescent="0.25">
      <c r="A24" s="212" t="s">
        <v>21</v>
      </c>
      <c r="B24" s="496" t="str">
        <f>'HOJA DE TRABAJO DE LA UPE'!D55</f>
        <v>PROG. PARA EL DESARROLLO PROFESIONAL DOCENTE (PRODEP)</v>
      </c>
      <c r="C24" s="129"/>
      <c r="D24" s="170"/>
      <c r="E24" s="133"/>
      <c r="F24" s="170"/>
      <c r="G24" s="129"/>
      <c r="H24" s="170"/>
      <c r="I24" s="133"/>
      <c r="J24" s="170"/>
      <c r="K24" s="204">
        <f>'HOJA DE TRABAJO DE LA UPE'!H38</f>
        <v>0</v>
      </c>
      <c r="L24" s="178">
        <f>'HOJA DE TRABAJO DE LA UPE'!I38</f>
        <v>0</v>
      </c>
      <c r="M24" s="214">
        <f>'HOJA DE TRABAJO DE LA UPE'!J38</f>
        <v>0</v>
      </c>
      <c r="N24" s="171"/>
      <c r="O24" s="204">
        <f>'FRACCIÓN III 1er 2016'!Q24+K24</f>
        <v>0</v>
      </c>
      <c r="P24" s="178">
        <f>O24+L24</f>
        <v>0</v>
      </c>
      <c r="Q24" s="182">
        <f>P24+M24</f>
        <v>0</v>
      </c>
      <c r="S24" s="292"/>
      <c r="T24" s="293"/>
      <c r="V24" s="293"/>
      <c r="W24" s="293"/>
      <c r="X24" s="293"/>
      <c r="Y24" s="293"/>
      <c r="Z24" s="42"/>
      <c r="AA24" s="294"/>
      <c r="AB24"/>
    </row>
    <row r="25" spans="1:28" s="6" customFormat="1" ht="24" customHeight="1" thickBot="1" x14ac:dyDescent="0.25">
      <c r="A25" s="169"/>
      <c r="B25" s="496"/>
      <c r="C25" s="129"/>
      <c r="D25" s="170"/>
      <c r="E25" s="133"/>
      <c r="F25" s="170"/>
      <c r="G25" s="129"/>
      <c r="H25" s="170"/>
      <c r="I25" s="133"/>
      <c r="J25" s="170"/>
      <c r="K25" s="195"/>
      <c r="L25" s="171"/>
      <c r="M25" s="142"/>
      <c r="N25" s="171"/>
      <c r="O25" s="195"/>
      <c r="P25" s="171"/>
      <c r="Q25" s="174"/>
      <c r="S25" s="292"/>
      <c r="T25" s="293"/>
      <c r="V25" s="64" t="s">
        <v>47</v>
      </c>
      <c r="W25" s="63"/>
      <c r="X25" s="297">
        <f>X23</f>
        <v>0</v>
      </c>
      <c r="Y25" s="296">
        <f>Y23</f>
        <v>0</v>
      </c>
      <c r="Z25" s="41" t="s">
        <v>51</v>
      </c>
      <c r="AA25" s="294"/>
      <c r="AB25"/>
    </row>
    <row r="26" spans="1:28" s="6" customFormat="1" ht="24" customHeight="1" thickTop="1" thickBot="1" x14ac:dyDescent="0.25">
      <c r="A26" s="169"/>
      <c r="B26" s="213"/>
      <c r="C26" s="129"/>
      <c r="D26" s="170"/>
      <c r="E26" s="133"/>
      <c r="F26" s="170"/>
      <c r="G26" s="129"/>
      <c r="H26" s="170"/>
      <c r="I26" s="133"/>
      <c r="J26" s="170"/>
      <c r="K26" s="195"/>
      <c r="L26" s="171"/>
      <c r="M26" s="142"/>
      <c r="N26" s="171"/>
      <c r="O26" s="195"/>
      <c r="P26" s="171"/>
      <c r="Q26" s="174"/>
      <c r="S26" s="298"/>
      <c r="T26" s="299"/>
      <c r="U26" s="299"/>
      <c r="V26" s="299"/>
      <c r="W26" s="299"/>
      <c r="X26" s="299"/>
      <c r="Y26" s="299"/>
      <c r="Z26" s="299"/>
      <c r="AA26" s="300"/>
      <c r="AB26"/>
    </row>
    <row r="27" spans="1:28" s="6" customFormat="1" ht="24" customHeight="1" x14ac:dyDescent="0.25">
      <c r="A27" s="212" t="s">
        <v>21</v>
      </c>
      <c r="B27" s="496" t="str">
        <f>'HOJA DE TRABAJO DE LA UPE'!D56</f>
        <v>PROG. DE FORTALECIMIENTO DE LA CALIDAD EDUCATIVA (PFCE)</v>
      </c>
      <c r="C27" s="129"/>
      <c r="D27" s="170"/>
      <c r="E27" s="133"/>
      <c r="F27" s="170"/>
      <c r="G27" s="129"/>
      <c r="H27" s="170"/>
      <c r="I27" s="133"/>
      <c r="J27" s="170"/>
      <c r="K27" s="204">
        <f>'HOJA DE TRABAJO DE LA UPE'!H40</f>
        <v>0</v>
      </c>
      <c r="L27" s="178">
        <f>'HOJA DE TRABAJO DE LA UPE'!I40</f>
        <v>0</v>
      </c>
      <c r="M27" s="214">
        <f>'HOJA DE TRABAJO DE LA UPE'!J40</f>
        <v>0</v>
      </c>
      <c r="N27" s="171"/>
      <c r="O27" s="204">
        <f>'FRACCIÓN III 1er 2016'!Q27+K27</f>
        <v>0</v>
      </c>
      <c r="P27" s="178">
        <f>O27+L27</f>
        <v>0</v>
      </c>
      <c r="Q27" s="182">
        <f>P27+M27</f>
        <v>0</v>
      </c>
      <c r="AB27"/>
    </row>
    <row r="28" spans="1:28" s="6" customFormat="1" ht="24" customHeight="1" x14ac:dyDescent="0.2">
      <c r="A28" s="169"/>
      <c r="B28" s="496"/>
      <c r="C28" s="129"/>
      <c r="D28" s="170"/>
      <c r="E28" s="133"/>
      <c r="F28" s="170"/>
      <c r="G28" s="129"/>
      <c r="H28" s="170"/>
      <c r="I28" s="133"/>
      <c r="J28" s="170"/>
      <c r="K28" s="195"/>
      <c r="L28" s="171"/>
      <c r="M28" s="142"/>
      <c r="N28" s="171"/>
      <c r="O28" s="195"/>
      <c r="P28" s="171"/>
      <c r="Q28" s="174"/>
      <c r="S28" s="293"/>
      <c r="T28" s="293"/>
      <c r="U28"/>
      <c r="V28" s="503" t="s">
        <v>77</v>
      </c>
      <c r="W28" s="504"/>
      <c r="X28" s="504"/>
      <c r="Y28" s="505"/>
      <c r="Z28" s="506" t="s">
        <v>227</v>
      </c>
      <c r="AA28" s="98"/>
    </row>
    <row r="29" spans="1:28" s="6" customFormat="1" ht="24" customHeight="1" x14ac:dyDescent="0.2">
      <c r="A29" s="169"/>
      <c r="B29" s="213"/>
      <c r="C29" s="129"/>
      <c r="D29" s="170"/>
      <c r="E29" s="133"/>
      <c r="F29" s="170"/>
      <c r="G29" s="129"/>
      <c r="H29" s="170"/>
      <c r="I29" s="133"/>
      <c r="J29" s="170"/>
      <c r="K29" s="195"/>
      <c r="L29" s="171"/>
      <c r="M29" s="142"/>
      <c r="N29" s="171"/>
      <c r="O29" s="195"/>
      <c r="P29" s="171"/>
      <c r="Q29" s="174"/>
      <c r="U29"/>
      <c r="V29" s="77" t="s">
        <v>78</v>
      </c>
      <c r="W29" s="280" t="s">
        <v>79</v>
      </c>
      <c r="X29" s="77" t="s">
        <v>80</v>
      </c>
      <c r="Y29" s="77" t="s">
        <v>81</v>
      </c>
      <c r="Z29" s="507" t="s">
        <v>47</v>
      </c>
      <c r="AA29"/>
    </row>
    <row r="30" spans="1:28" s="6" customFormat="1" ht="24" customHeight="1" x14ac:dyDescent="0.25">
      <c r="A30" s="212" t="s">
        <v>21</v>
      </c>
      <c r="B30" s="216" t="str">
        <f>'HOJA DE TRABAJO DE LA UPE'!D57</f>
        <v>AAA</v>
      </c>
      <c r="C30" s="129"/>
      <c r="D30" s="170"/>
      <c r="E30" s="133"/>
      <c r="F30" s="170"/>
      <c r="G30" s="129"/>
      <c r="H30" s="170"/>
      <c r="I30" s="133"/>
      <c r="J30" s="170"/>
      <c r="K30" s="204">
        <f>'HOJA DE TRABAJO DE LA UPE'!H42</f>
        <v>0</v>
      </c>
      <c r="L30" s="178">
        <f>'HOJA DE TRABAJO DE LA UPE'!I42</f>
        <v>0</v>
      </c>
      <c r="M30" s="214">
        <f>'HOJA DE TRABAJO DE LA UPE'!J42</f>
        <v>0</v>
      </c>
      <c r="N30" s="171"/>
      <c r="O30" s="204">
        <f>'FRACCIÓN III 1er 2016'!Q30+K30</f>
        <v>0</v>
      </c>
      <c r="P30" s="178">
        <f>O30+L30</f>
        <v>0</v>
      </c>
      <c r="Q30" s="182">
        <f>P30+M30</f>
        <v>0</v>
      </c>
      <c r="U30" s="10"/>
      <c r="V30" s="112"/>
      <c r="W30" s="281"/>
      <c r="X30" s="81"/>
      <c r="Y30" s="78"/>
      <c r="Z30" s="78"/>
      <c r="AA30"/>
    </row>
    <row r="31" spans="1:28" s="6" customFormat="1" ht="24" customHeight="1" x14ac:dyDescent="0.2">
      <c r="A31" s="169"/>
      <c r="B31" s="213"/>
      <c r="C31" s="129"/>
      <c r="D31" s="170"/>
      <c r="E31" s="133"/>
      <c r="F31" s="170"/>
      <c r="G31" s="129"/>
      <c r="H31" s="170"/>
      <c r="I31" s="133"/>
      <c r="J31" s="170"/>
      <c r="K31" s="195"/>
      <c r="L31" s="171"/>
      <c r="M31" s="142"/>
      <c r="N31" s="171"/>
      <c r="O31" s="195"/>
      <c r="P31" s="171"/>
      <c r="Q31" s="174"/>
      <c r="S31"/>
      <c r="T31"/>
      <c r="U31"/>
      <c r="V31" s="78"/>
      <c r="W31" s="281"/>
      <c r="X31" s="78"/>
      <c r="Y31" s="78"/>
      <c r="Z31" s="78"/>
      <c r="AA31"/>
    </row>
    <row r="32" spans="1:28" s="6" customFormat="1" ht="24" customHeight="1" x14ac:dyDescent="0.2">
      <c r="A32" s="169"/>
      <c r="B32" s="125"/>
      <c r="C32" s="129"/>
      <c r="D32" s="170"/>
      <c r="E32" s="133"/>
      <c r="F32" s="170"/>
      <c r="G32" s="129"/>
      <c r="H32" s="170"/>
      <c r="I32" s="133"/>
      <c r="J32" s="170"/>
      <c r="K32" s="195"/>
      <c r="L32" s="171"/>
      <c r="M32" s="142"/>
      <c r="N32" s="171"/>
      <c r="O32" s="195"/>
      <c r="P32" s="171"/>
      <c r="Q32" s="174"/>
      <c r="R32"/>
      <c r="S32"/>
      <c r="T32"/>
      <c r="U32" s="10" t="s">
        <v>45</v>
      </c>
      <c r="V32" s="80">
        <f>'FRACCIÓN III 1er 2016'!V32</f>
        <v>0</v>
      </c>
      <c r="W32" s="282">
        <f>W34*$Y23</f>
        <v>0</v>
      </c>
      <c r="X32" s="80"/>
      <c r="Y32" s="80"/>
      <c r="Z32" s="80">
        <f>V32+W32+X32+Y32</f>
        <v>0</v>
      </c>
      <c r="AA32"/>
    </row>
    <row r="33" spans="1:28" s="6" customFormat="1" ht="24" customHeight="1" x14ac:dyDescent="0.25">
      <c r="A33" s="212" t="s">
        <v>21</v>
      </c>
      <c r="B33" s="216" t="str">
        <f>'HOJA DE TRABAJO DE LA UPE'!D58</f>
        <v>BBB</v>
      </c>
      <c r="C33" s="129"/>
      <c r="D33" s="170"/>
      <c r="E33" s="133"/>
      <c r="F33" s="170"/>
      <c r="G33" s="129"/>
      <c r="H33" s="170"/>
      <c r="I33" s="133"/>
      <c r="J33" s="170"/>
      <c r="K33" s="204">
        <f>'HOJA DE TRABAJO DE LA UPE'!H44</f>
        <v>0</v>
      </c>
      <c r="L33" s="178">
        <f>'HOJA DE TRABAJO DE LA UPE'!I44</f>
        <v>0</v>
      </c>
      <c r="M33" s="214">
        <f>'HOJA DE TRABAJO DE LA UPE'!J44</f>
        <v>0</v>
      </c>
      <c r="N33" s="171"/>
      <c r="O33" s="204">
        <f>'FRACCIÓN III 1er 2016'!Q33+K33</f>
        <v>0</v>
      </c>
      <c r="P33" s="178">
        <f>O33+L33</f>
        <v>0</v>
      </c>
      <c r="Q33" s="182">
        <f>P33+M33</f>
        <v>0</v>
      </c>
      <c r="R33"/>
      <c r="S33"/>
      <c r="T33"/>
      <c r="U33" s="10"/>
      <c r="V33" s="111"/>
      <c r="W33" s="283"/>
      <c r="X33" s="111"/>
      <c r="Y33" s="111"/>
      <c r="Z33" s="111"/>
      <c r="AA33"/>
      <c r="AB33"/>
    </row>
    <row r="34" spans="1:28" s="6" customFormat="1" ht="24" customHeight="1" thickBot="1" x14ac:dyDescent="0.25">
      <c r="A34" s="169"/>
      <c r="B34" s="213"/>
      <c r="C34" s="129"/>
      <c r="D34" s="170"/>
      <c r="E34" s="133"/>
      <c r="F34" s="170"/>
      <c r="G34" s="129"/>
      <c r="H34" s="170"/>
      <c r="I34" s="133"/>
      <c r="J34" s="170"/>
      <c r="K34" s="195"/>
      <c r="L34" s="171"/>
      <c r="M34" s="142"/>
      <c r="N34" s="171"/>
      <c r="O34" s="195"/>
      <c r="P34" s="171"/>
      <c r="Q34" s="174"/>
      <c r="R34"/>
      <c r="S34"/>
      <c r="T34"/>
      <c r="U34"/>
      <c r="V34" s="79">
        <f>V30+V32</f>
        <v>0</v>
      </c>
      <c r="W34" s="284">
        <f>'FRACCIÓN I 2016'!L12-'FRACCIÓN I 2016'!F12</f>
        <v>0</v>
      </c>
      <c r="X34" s="79">
        <v>0</v>
      </c>
      <c r="Y34" s="79">
        <v>0</v>
      </c>
      <c r="Z34" s="79">
        <f>Z30+Z32</f>
        <v>0</v>
      </c>
      <c r="AA34"/>
    </row>
    <row r="35" spans="1:28" s="6" customFormat="1" ht="14.25" thickTop="1" thickBot="1" x14ac:dyDescent="0.25">
      <c r="A35" s="185"/>
      <c r="B35" s="218"/>
      <c r="C35" s="219"/>
      <c r="D35" s="186"/>
      <c r="E35" s="220"/>
      <c r="F35" s="186"/>
      <c r="G35" s="219"/>
      <c r="H35" s="186"/>
      <c r="I35" s="220"/>
      <c r="J35" s="186"/>
      <c r="K35" s="221"/>
      <c r="L35" s="187"/>
      <c r="M35" s="222"/>
      <c r="N35" s="187"/>
      <c r="O35" s="221"/>
      <c r="P35" s="187"/>
      <c r="Q35" s="188"/>
      <c r="R35" s="2"/>
      <c r="S35"/>
      <c r="T35"/>
      <c r="U35" s="10"/>
      <c r="V35" s="82"/>
      <c r="W35" s="82"/>
      <c r="X35" s="82"/>
      <c r="Y35"/>
      <c r="Z35"/>
      <c r="AA35"/>
    </row>
    <row r="36" spans="1:28" s="6" customFormat="1" x14ac:dyDescent="0.2">
      <c r="A36" s="169"/>
      <c r="B36" s="170"/>
      <c r="C36" s="170"/>
      <c r="D36" s="170"/>
      <c r="E36" s="170"/>
      <c r="F36" s="170"/>
      <c r="G36" s="170"/>
      <c r="H36" s="170"/>
      <c r="I36" s="170"/>
      <c r="J36" s="170"/>
      <c r="K36" s="171"/>
      <c r="L36" s="171"/>
      <c r="M36" s="171"/>
      <c r="N36" s="171"/>
      <c r="O36" s="171"/>
      <c r="P36" s="171"/>
      <c r="Q36" s="223"/>
      <c r="R36" s="2"/>
      <c r="S36"/>
      <c r="T36" s="39"/>
      <c r="AB36"/>
    </row>
    <row r="37" spans="1:28" s="6" customFormat="1" ht="15.75" x14ac:dyDescent="0.25">
      <c r="A37" s="169"/>
      <c r="B37" s="170"/>
      <c r="C37" s="170"/>
      <c r="D37" s="170"/>
      <c r="E37" s="170"/>
      <c r="F37" s="170"/>
      <c r="G37" s="170"/>
      <c r="H37" s="170"/>
      <c r="I37" s="170"/>
      <c r="J37" s="170"/>
      <c r="K37" s="171"/>
      <c r="L37" s="171"/>
      <c r="M37" s="171"/>
      <c r="N37" s="171"/>
      <c r="O37" s="171"/>
      <c r="P37" s="171"/>
      <c r="Q37" s="174"/>
      <c r="R37" s="2"/>
      <c r="T37" s="316"/>
      <c r="U37" s="494" t="s">
        <v>242</v>
      </c>
      <c r="V37" s="495"/>
      <c r="AB37"/>
    </row>
    <row r="38" spans="1:28" s="6" customFormat="1" ht="13.5" thickBot="1" x14ac:dyDescent="0.25">
      <c r="A38" s="169"/>
      <c r="B38" s="224" t="s">
        <v>20</v>
      </c>
      <c r="C38" s="225">
        <f>C12+C15+C18+C21+C24+C27+C30+C33</f>
        <v>0</v>
      </c>
      <c r="D38" s="225">
        <f>D12+D15+D18+D21+D24+D27+D30+D33</f>
        <v>0</v>
      </c>
      <c r="E38" s="225">
        <f>E12+E15+E18+E21+E24+E27+E30+E33</f>
        <v>0</v>
      </c>
      <c r="F38" s="224"/>
      <c r="G38" s="225">
        <f>G12+G15+G18+G21+G24+G27+G30+G33</f>
        <v>0</v>
      </c>
      <c r="H38" s="225">
        <f>H12+H15+H18+H21+H24+H27+H30+H33</f>
        <v>0</v>
      </c>
      <c r="I38" s="225">
        <f>I12+I15+I18+I21+I24+I27+I30+I33</f>
        <v>0</v>
      </c>
      <c r="J38" s="224"/>
      <c r="K38" s="225">
        <f>K12+K15+K18+K21+K24+K27+K30+K33</f>
        <v>0</v>
      </c>
      <c r="L38" s="225">
        <f>L12+L15+L18+L21+L24+L27+L30+L33</f>
        <v>0</v>
      </c>
      <c r="M38" s="225">
        <f>M12+M15+M18+M21+M24+M27+M30+M33</f>
        <v>0</v>
      </c>
      <c r="N38" s="226"/>
      <c r="O38" s="225">
        <f>O12+O15+O18+O21+O24+O27+O30+O33</f>
        <v>0</v>
      </c>
      <c r="P38" s="225">
        <f>P12+P15+P18+P21+P24+P27+P30+P33</f>
        <v>0</v>
      </c>
      <c r="Q38" s="227">
        <f>Q12+Q15+Q18+Q21+Q24+Q27+Q30+Q33</f>
        <v>0</v>
      </c>
      <c r="R38"/>
      <c r="T38" s="316"/>
      <c r="U38" s="317" t="s">
        <v>232</v>
      </c>
      <c r="V38" s="318"/>
      <c r="AB38"/>
    </row>
    <row r="39" spans="1:28" s="6" customFormat="1" ht="13.5" thickTop="1" x14ac:dyDescent="0.2">
      <c r="A39" s="169"/>
      <c r="C39" s="307"/>
      <c r="D39" s="307"/>
      <c r="E39" s="307"/>
      <c r="F39" s="307"/>
      <c r="G39" s="307"/>
      <c r="H39" s="307"/>
      <c r="I39" s="307"/>
      <c r="J39" s="307"/>
      <c r="K39" s="307"/>
      <c r="L39" s="307"/>
      <c r="M39" s="307"/>
      <c r="N39" s="307"/>
      <c r="O39" s="307"/>
      <c r="P39" s="307"/>
      <c r="Q39" s="290"/>
      <c r="R39"/>
      <c r="T39" s="316"/>
      <c r="U39" s="319"/>
      <c r="V39" s="320"/>
      <c r="AB39"/>
    </row>
    <row r="40" spans="1:28" s="6" customFormat="1" x14ac:dyDescent="0.2">
      <c r="A40" s="169"/>
      <c r="B40" s="224" t="s">
        <v>19</v>
      </c>
      <c r="C40" s="289">
        <f>C38</f>
        <v>0</v>
      </c>
      <c r="D40" s="289">
        <f>D38+C40</f>
        <v>0</v>
      </c>
      <c r="E40" s="289">
        <f>E38+D40</f>
        <v>0</v>
      </c>
      <c r="F40" s="224"/>
      <c r="G40" s="289">
        <f>G38+E40</f>
        <v>0</v>
      </c>
      <c r="H40" s="289">
        <f>H38+G40</f>
        <v>0</v>
      </c>
      <c r="I40" s="289">
        <f>I38+H40</f>
        <v>0</v>
      </c>
      <c r="J40" s="224"/>
      <c r="K40" s="289">
        <f>K38+I40</f>
        <v>0</v>
      </c>
      <c r="L40" s="289">
        <f>L38+K40</f>
        <v>0</v>
      </c>
      <c r="M40" s="289">
        <f>M38+L40</f>
        <v>0</v>
      </c>
      <c r="N40" s="226"/>
      <c r="O40" s="289">
        <f>C38+G38+K38</f>
        <v>0</v>
      </c>
      <c r="P40" s="289">
        <f>D38+H38+L38+O40</f>
        <v>0</v>
      </c>
      <c r="Q40" s="291">
        <f>E38+I38+M38+P40</f>
        <v>0</v>
      </c>
      <c r="R40" s="9"/>
      <c r="T40" s="316" t="s">
        <v>243</v>
      </c>
      <c r="U40" s="321" t="s">
        <v>50</v>
      </c>
      <c r="V40" s="322">
        <f>+M40</f>
        <v>0</v>
      </c>
      <c r="AB40"/>
    </row>
    <row r="41" spans="1:28" s="6" customFormat="1" x14ac:dyDescent="0.2">
      <c r="A41" s="169"/>
      <c r="B41" s="224"/>
      <c r="C41" s="224"/>
      <c r="D41" s="224"/>
      <c r="E41" s="224"/>
      <c r="F41" s="224"/>
      <c r="G41" s="224"/>
      <c r="H41" s="224"/>
      <c r="I41" s="224"/>
      <c r="J41" s="224"/>
      <c r="K41" s="224"/>
      <c r="L41" s="224"/>
      <c r="M41" s="224"/>
      <c r="N41" s="226"/>
      <c r="O41" s="224"/>
      <c r="P41" s="224"/>
      <c r="Q41" s="228"/>
      <c r="R41"/>
      <c r="T41" s="316"/>
      <c r="U41" s="321"/>
      <c r="V41" s="320"/>
      <c r="AB41"/>
    </row>
    <row r="42" spans="1:28" s="6" customFormat="1" x14ac:dyDescent="0.2">
      <c r="A42" s="229"/>
      <c r="B42" s="224" t="s">
        <v>130</v>
      </c>
      <c r="C42" s="230"/>
      <c r="D42" s="231"/>
      <c r="E42" s="231">
        <f>C38+D38+E38</f>
        <v>0</v>
      </c>
      <c r="F42" s="230"/>
      <c r="G42" s="230"/>
      <c r="H42" s="231"/>
      <c r="I42" s="231">
        <f>G38+H38+I38</f>
        <v>0</v>
      </c>
      <c r="J42" s="230"/>
      <c r="K42" s="230"/>
      <c r="L42" s="231"/>
      <c r="M42" s="231">
        <f>K38+L38+M38</f>
        <v>0</v>
      </c>
      <c r="N42" s="230"/>
      <c r="O42" s="230"/>
      <c r="P42" s="231"/>
      <c r="Q42" s="232">
        <f>E42+I42+M42</f>
        <v>0</v>
      </c>
      <c r="R42"/>
      <c r="T42" s="316"/>
      <c r="U42" s="321"/>
      <c r="V42" s="323"/>
      <c r="AB42"/>
    </row>
    <row r="43" spans="1:28" x14ac:dyDescent="0.2">
      <c r="A43" s="169"/>
      <c r="B43" s="170"/>
      <c r="C43" s="170"/>
      <c r="D43" s="170"/>
      <c r="E43" s="170"/>
      <c r="F43" s="170"/>
      <c r="G43" s="170"/>
      <c r="H43" s="170"/>
      <c r="I43" s="170"/>
      <c r="J43" s="170"/>
      <c r="K43" s="170"/>
      <c r="L43" s="170"/>
      <c r="M43" s="170"/>
      <c r="N43" s="170"/>
      <c r="O43" s="170"/>
      <c r="P43" s="170"/>
      <c r="Q43" s="217"/>
      <c r="T43" s="324"/>
      <c r="U43" s="325"/>
      <c r="V43" s="326"/>
    </row>
    <row r="44" spans="1:28" s="6" customFormat="1" x14ac:dyDescent="0.2">
      <c r="A44" s="235"/>
      <c r="B44" s="94"/>
      <c r="C44" s="94"/>
      <c r="D44" s="94"/>
      <c r="E44" s="94"/>
      <c r="F44" s="94"/>
      <c r="G44" s="94"/>
      <c r="H44" s="94"/>
      <c r="I44" s="94"/>
      <c r="J44" s="94"/>
      <c r="K44" s="94"/>
      <c r="L44" s="94"/>
      <c r="M44" s="94"/>
      <c r="N44" s="94"/>
      <c r="O44" s="94"/>
      <c r="P44" s="94"/>
      <c r="Q44" s="236"/>
      <c r="R44"/>
      <c r="S44"/>
      <c r="T44" s="324" t="s">
        <v>244</v>
      </c>
      <c r="U44" s="321" t="s">
        <v>51</v>
      </c>
      <c r="V44" s="327">
        <f>+'FRACCIÓN I 2016'!L41</f>
        <v>0</v>
      </c>
      <c r="W44"/>
      <c r="X44"/>
      <c r="Y44"/>
      <c r="Z44"/>
      <c r="AA44"/>
      <c r="AB44"/>
    </row>
    <row r="45" spans="1:28" s="6" customFormat="1" ht="13.5" thickBot="1" x14ac:dyDescent="0.25">
      <c r="A45" s="237"/>
      <c r="B45" s="238"/>
      <c r="C45" s="238"/>
      <c r="D45" s="238"/>
      <c r="E45" s="238"/>
      <c r="F45" s="238"/>
      <c r="G45" s="238"/>
      <c r="H45" s="238"/>
      <c r="I45" s="238"/>
      <c r="J45" s="238"/>
      <c r="K45" s="238"/>
      <c r="L45" s="238"/>
      <c r="M45" s="238"/>
      <c r="N45" s="238"/>
      <c r="O45" s="238"/>
      <c r="P45" s="238"/>
      <c r="Q45" s="239"/>
      <c r="R45"/>
      <c r="S45"/>
      <c r="T45" s="324"/>
      <c r="U45" s="319"/>
      <c r="V45" s="320"/>
      <c r="W45"/>
      <c r="X45"/>
      <c r="Y45"/>
      <c r="Z45"/>
      <c r="AA45"/>
      <c r="AB45"/>
    </row>
    <row r="46" spans="1:28" s="6" customFormat="1" ht="12.75" customHeight="1" thickBot="1" x14ac:dyDescent="0.25">
      <c r="A46"/>
      <c r="B46"/>
      <c r="C46"/>
      <c r="D46"/>
      <c r="E46"/>
      <c r="F46"/>
      <c r="G46"/>
      <c r="H46"/>
      <c r="I46"/>
      <c r="J46"/>
      <c r="K46"/>
      <c r="L46"/>
      <c r="M46"/>
      <c r="N46"/>
      <c r="O46"/>
      <c r="P46"/>
      <c r="Q46"/>
      <c r="R46"/>
      <c r="S46"/>
      <c r="T46" s="328" t="s">
        <v>245</v>
      </c>
      <c r="U46" s="319"/>
      <c r="V46" s="329">
        <f>+V40+V42-V44</f>
        <v>0</v>
      </c>
      <c r="W46"/>
      <c r="X46"/>
      <c r="Y46"/>
      <c r="Z46"/>
      <c r="AA46"/>
      <c r="AB46"/>
    </row>
    <row r="47" spans="1:28" s="6" customFormat="1" ht="13.5" customHeight="1" thickTop="1" x14ac:dyDescent="0.2">
      <c r="A47"/>
      <c r="B47"/>
      <c r="C47"/>
      <c r="D47"/>
      <c r="E47"/>
      <c r="F47"/>
      <c r="G47"/>
      <c r="H47"/>
      <c r="I47"/>
      <c r="J47"/>
      <c r="K47"/>
      <c r="L47"/>
      <c r="M47"/>
      <c r="N47"/>
      <c r="O47"/>
      <c r="P47"/>
      <c r="Q47"/>
      <c r="R47"/>
      <c r="S47"/>
      <c r="T47" s="330"/>
      <c r="U47" s="331"/>
      <c r="V47" s="332"/>
      <c r="W47"/>
      <c r="X47"/>
      <c r="Y47"/>
      <c r="Z47"/>
      <c r="AA47"/>
      <c r="AB47" s="4"/>
    </row>
    <row r="48" spans="1:28" s="6" customFormat="1" x14ac:dyDescent="0.2">
      <c r="A48"/>
      <c r="B48"/>
      <c r="C48"/>
      <c r="D48"/>
      <c r="E48"/>
      <c r="F48"/>
      <c r="G48"/>
      <c r="H48"/>
      <c r="I48"/>
      <c r="J48"/>
      <c r="K48"/>
      <c r="L48"/>
      <c r="M48"/>
      <c r="N48"/>
      <c r="O48"/>
      <c r="P48"/>
      <c r="Q48"/>
      <c r="R48"/>
      <c r="S48"/>
      <c r="T48"/>
      <c r="U48"/>
      <c r="V48"/>
      <c r="W48"/>
      <c r="X48"/>
      <c r="Y48"/>
      <c r="Z48"/>
      <c r="AA48"/>
      <c r="AB48"/>
    </row>
    <row r="49" spans="1:28" s="6" customFormat="1" x14ac:dyDescent="0.2">
      <c r="A49"/>
      <c r="B49"/>
      <c r="C49"/>
      <c r="D49"/>
      <c r="E49"/>
      <c r="F49"/>
      <c r="G49"/>
      <c r="H49"/>
      <c r="I49"/>
      <c r="J49"/>
      <c r="K49"/>
      <c r="L49"/>
      <c r="M49"/>
      <c r="N49"/>
      <c r="O49"/>
      <c r="P49"/>
      <c r="Q49"/>
      <c r="R49"/>
      <c r="S49"/>
      <c r="T49"/>
      <c r="U49"/>
      <c r="V49"/>
      <c r="W49"/>
      <c r="X49"/>
      <c r="Y49"/>
      <c r="Z49"/>
      <c r="AA49"/>
      <c r="AB49"/>
    </row>
    <row r="50" spans="1:28" s="6" customFormat="1" x14ac:dyDescent="0.2">
      <c r="A50"/>
      <c r="B50"/>
      <c r="C50"/>
      <c r="D50"/>
      <c r="E50"/>
      <c r="F50"/>
      <c r="G50"/>
      <c r="H50"/>
      <c r="I50"/>
      <c r="J50"/>
      <c r="K50"/>
      <c r="L50"/>
      <c r="M50"/>
      <c r="N50"/>
      <c r="O50"/>
      <c r="P50"/>
      <c r="Q50"/>
      <c r="AB50"/>
    </row>
  </sheetData>
  <mergeCells count="40">
    <mergeCell ref="U37:V37"/>
    <mergeCell ref="B18:B19"/>
    <mergeCell ref="B24:B25"/>
    <mergeCell ref="B27:B28"/>
    <mergeCell ref="AC5:AH7"/>
    <mergeCell ref="AB7:AB8"/>
    <mergeCell ref="Y6:AA6"/>
    <mergeCell ref="V28:Y28"/>
    <mergeCell ref="Z28:Z29"/>
    <mergeCell ref="O6:Q6"/>
    <mergeCell ref="A6:M6"/>
    <mergeCell ref="A7:A9"/>
    <mergeCell ref="B7:B9"/>
    <mergeCell ref="K8:M8"/>
    <mergeCell ref="O7:Q8"/>
    <mergeCell ref="C7:M7"/>
    <mergeCell ref="S2:AA2"/>
    <mergeCell ref="S17:AA17"/>
    <mergeCell ref="U18:Y18"/>
    <mergeCell ref="Y7:AA8"/>
    <mergeCell ref="S9:U9"/>
    <mergeCell ref="V9:X9"/>
    <mergeCell ref="Y9:AA9"/>
    <mergeCell ref="V7:X8"/>
    <mergeCell ref="S7:U8"/>
    <mergeCell ref="S4:AA4"/>
    <mergeCell ref="S5:AA5"/>
    <mergeCell ref="S6:U6"/>
    <mergeCell ref="V6:X6"/>
    <mergeCell ref="A1:Q1"/>
    <mergeCell ref="A2:Q2"/>
    <mergeCell ref="A3:Q3"/>
    <mergeCell ref="A4:Q4"/>
    <mergeCell ref="A5:Q5"/>
    <mergeCell ref="X20:X21"/>
    <mergeCell ref="Y20:Y21"/>
    <mergeCell ref="Z20:Z21"/>
    <mergeCell ref="B21:B22"/>
    <mergeCell ref="C8:E8"/>
    <mergeCell ref="G8:I8"/>
  </mergeCells>
  <printOptions horizontalCentered="1"/>
  <pageMargins left="0.78740157480314965" right="0.39370078740157483" top="0.78740157480314965" bottom="0.39370078740157483" header="0.31496062992125984" footer="0.31496062992125984"/>
  <pageSetup scale="30" fitToHeight="2" orientation="landscape" r:id="rId1"/>
  <colBreaks count="1" manualBreakCount="1">
    <brk id="18" max="4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H50"/>
  <sheetViews>
    <sheetView view="pageBreakPreview" topLeftCell="A15" zoomScale="60" zoomScaleNormal="50" workbookViewId="0">
      <selection sqref="A1:Q45"/>
    </sheetView>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8.7109375" customWidth="1"/>
    <col min="19" max="19" width="9.140625" customWidth="1"/>
    <col min="20" max="20" width="12.7109375" customWidth="1"/>
    <col min="21" max="21" width="12" customWidth="1"/>
    <col min="23" max="23" width="15.28515625" customWidth="1"/>
    <col min="24" max="24" width="15" customWidth="1"/>
    <col min="25" max="25" width="12.85546875" customWidth="1"/>
    <col min="26" max="26" width="14.140625" customWidth="1"/>
    <col min="27" max="27" width="14.7109375" customWidth="1"/>
    <col min="28" max="28" width="9.42578125" customWidth="1"/>
  </cols>
  <sheetData>
    <row r="1" spans="1:34" s="105" customFormat="1" ht="20.25" customHeight="1" x14ac:dyDescent="0.2">
      <c r="A1" s="530" t="s">
        <v>195</v>
      </c>
      <c r="B1" s="531"/>
      <c r="C1" s="531"/>
      <c r="D1" s="531"/>
      <c r="E1" s="531"/>
      <c r="F1" s="531"/>
      <c r="G1" s="531"/>
      <c r="H1" s="531"/>
      <c r="I1" s="531"/>
      <c r="J1" s="531"/>
      <c r="K1" s="531"/>
      <c r="L1" s="531"/>
      <c r="M1" s="531"/>
      <c r="N1" s="531"/>
      <c r="O1" s="531"/>
      <c r="P1" s="531"/>
      <c r="Q1" s="531"/>
      <c r="R1" s="104"/>
      <c r="S1" s="104"/>
      <c r="T1" s="104"/>
    </row>
    <row r="2" spans="1:34" s="105" customFormat="1" ht="20.25" customHeight="1" x14ac:dyDescent="0.2">
      <c r="A2" s="531" t="s">
        <v>112</v>
      </c>
      <c r="B2" s="531"/>
      <c r="C2" s="531"/>
      <c r="D2" s="531"/>
      <c r="E2" s="531"/>
      <c r="F2" s="531"/>
      <c r="G2" s="531"/>
      <c r="H2" s="531"/>
      <c r="I2" s="531"/>
      <c r="J2" s="531"/>
      <c r="K2" s="531"/>
      <c r="L2" s="531"/>
      <c r="M2" s="531"/>
      <c r="N2" s="531"/>
      <c r="O2" s="531"/>
      <c r="P2" s="531"/>
      <c r="Q2" s="531"/>
      <c r="R2" s="104"/>
      <c r="S2" s="533" t="s">
        <v>194</v>
      </c>
      <c r="T2" s="534"/>
      <c r="U2" s="534"/>
      <c r="V2" s="534"/>
      <c r="W2" s="534"/>
      <c r="X2" s="534"/>
      <c r="Y2" s="534"/>
      <c r="Z2" s="534"/>
      <c r="AA2" s="535"/>
    </row>
    <row r="3" spans="1:34" s="105" customFormat="1" ht="20.25" customHeight="1" x14ac:dyDescent="0.2">
      <c r="A3" s="531" t="s">
        <v>14</v>
      </c>
      <c r="B3" s="531"/>
      <c r="C3" s="531"/>
      <c r="D3" s="531"/>
      <c r="E3" s="531"/>
      <c r="F3" s="531"/>
      <c r="G3" s="531"/>
      <c r="H3" s="531"/>
      <c r="I3" s="531"/>
      <c r="J3" s="531"/>
      <c r="K3" s="531"/>
      <c r="L3" s="531"/>
      <c r="M3" s="531"/>
      <c r="N3" s="531"/>
      <c r="O3" s="531"/>
      <c r="P3" s="531"/>
      <c r="Q3" s="531"/>
      <c r="R3" s="104"/>
      <c r="S3" s="104"/>
      <c r="T3" s="104"/>
    </row>
    <row r="4" spans="1:34" s="105" customFormat="1" ht="20.25" customHeight="1" x14ac:dyDescent="0.2">
      <c r="A4" s="532" t="s">
        <v>1</v>
      </c>
      <c r="B4" s="532"/>
      <c r="C4" s="532"/>
      <c r="D4" s="532"/>
      <c r="E4" s="532"/>
      <c r="F4" s="532"/>
      <c r="G4" s="532"/>
      <c r="H4" s="532"/>
      <c r="I4" s="532"/>
      <c r="J4" s="532"/>
      <c r="K4" s="532"/>
      <c r="L4" s="532"/>
      <c r="M4" s="532"/>
      <c r="N4" s="532"/>
      <c r="O4" s="532"/>
      <c r="P4" s="532"/>
      <c r="Q4" s="532"/>
      <c r="S4" s="543" t="s">
        <v>43</v>
      </c>
      <c r="T4" s="544"/>
      <c r="U4" s="544"/>
      <c r="V4" s="544"/>
      <c r="W4" s="544"/>
      <c r="X4" s="544"/>
      <c r="Y4" s="544"/>
      <c r="Z4" s="544"/>
      <c r="AA4" s="545"/>
      <c r="AD4" s="106"/>
    </row>
    <row r="5" spans="1:34" s="105" customFormat="1" ht="20.25" customHeight="1" x14ac:dyDescent="0.2">
      <c r="A5" s="532" t="s">
        <v>214</v>
      </c>
      <c r="B5" s="532"/>
      <c r="C5" s="532"/>
      <c r="D5" s="532"/>
      <c r="E5" s="532"/>
      <c r="F5" s="532"/>
      <c r="G5" s="532"/>
      <c r="H5" s="532"/>
      <c r="I5" s="532"/>
      <c r="J5" s="532"/>
      <c r="K5" s="532"/>
      <c r="L5" s="532"/>
      <c r="M5" s="532"/>
      <c r="N5" s="532"/>
      <c r="O5" s="532"/>
      <c r="P5" s="532"/>
      <c r="Q5" s="532"/>
      <c r="S5" s="551">
        <f>X32</f>
        <v>0</v>
      </c>
      <c r="T5" s="552"/>
      <c r="U5" s="552"/>
      <c r="V5" s="552"/>
      <c r="W5" s="552"/>
      <c r="X5" s="552"/>
      <c r="Y5" s="552"/>
      <c r="Z5" s="552"/>
      <c r="AA5" s="553"/>
      <c r="AC5" s="554" t="s">
        <v>213</v>
      </c>
      <c r="AD5" s="554"/>
      <c r="AE5" s="554"/>
      <c r="AF5" s="554"/>
      <c r="AG5" s="554"/>
      <c r="AH5" s="554"/>
    </row>
    <row r="6" spans="1:34" ht="18" x14ac:dyDescent="0.25">
      <c r="A6" s="508" t="s">
        <v>74</v>
      </c>
      <c r="B6" s="509"/>
      <c r="C6" s="509"/>
      <c r="D6" s="509"/>
      <c r="E6" s="509"/>
      <c r="F6" s="509"/>
      <c r="G6" s="509"/>
      <c r="H6" s="509"/>
      <c r="I6" s="509"/>
      <c r="J6" s="509"/>
      <c r="K6" s="509"/>
      <c r="L6" s="509"/>
      <c r="M6" s="510"/>
      <c r="N6" s="233"/>
      <c r="O6" s="508" t="s">
        <v>118</v>
      </c>
      <c r="P6" s="509"/>
      <c r="Q6" s="510"/>
      <c r="R6" s="1"/>
      <c r="S6" s="546">
        <v>0.2</v>
      </c>
      <c r="T6" s="547"/>
      <c r="U6" s="547"/>
      <c r="V6" s="546">
        <v>0.7</v>
      </c>
      <c r="W6" s="547"/>
      <c r="X6" s="547"/>
      <c r="Y6" s="546">
        <v>0.1</v>
      </c>
      <c r="Z6" s="547"/>
      <c r="AA6" s="547"/>
      <c r="AB6" s="103">
        <f>S6+V6+Y6</f>
        <v>0.99999999999999989</v>
      </c>
      <c r="AC6" s="554"/>
      <c r="AD6" s="554"/>
      <c r="AE6" s="554"/>
      <c r="AF6" s="554"/>
      <c r="AG6" s="554"/>
      <c r="AH6" s="554"/>
    </row>
    <row r="7" spans="1:34" ht="12.75" customHeight="1" x14ac:dyDescent="0.2">
      <c r="A7" s="511" t="s">
        <v>2</v>
      </c>
      <c r="B7" s="512" t="s">
        <v>13</v>
      </c>
      <c r="C7" s="519" t="s">
        <v>15</v>
      </c>
      <c r="D7" s="520"/>
      <c r="E7" s="520"/>
      <c r="F7" s="520"/>
      <c r="G7" s="520"/>
      <c r="H7" s="520"/>
      <c r="I7" s="520"/>
      <c r="J7" s="520"/>
      <c r="K7" s="520"/>
      <c r="L7" s="520"/>
      <c r="M7" s="521"/>
      <c r="N7" s="234"/>
      <c r="O7" s="513" t="s">
        <v>119</v>
      </c>
      <c r="P7" s="514"/>
      <c r="Q7" s="515"/>
      <c r="S7" s="497">
        <f>S5*S6</f>
        <v>0</v>
      </c>
      <c r="T7" s="498"/>
      <c r="U7" s="499"/>
      <c r="V7" s="497">
        <f>S5*V6</f>
        <v>0</v>
      </c>
      <c r="W7" s="498"/>
      <c r="X7" s="499"/>
      <c r="Y7" s="497">
        <f>Y6*S5</f>
        <v>0</v>
      </c>
      <c r="Z7" s="498"/>
      <c r="AA7" s="499"/>
      <c r="AB7" s="555">
        <f>S7+V7+Y7</f>
        <v>0</v>
      </c>
      <c r="AC7" s="554"/>
      <c r="AD7" s="554"/>
      <c r="AE7" s="554"/>
      <c r="AF7" s="554"/>
      <c r="AG7" s="554"/>
      <c r="AH7" s="554"/>
    </row>
    <row r="8" spans="1:34" ht="12.75" customHeight="1" x14ac:dyDescent="0.2">
      <c r="A8" s="511"/>
      <c r="B8" s="512"/>
      <c r="C8" s="522" t="s">
        <v>133</v>
      </c>
      <c r="D8" s="523"/>
      <c r="E8" s="524"/>
      <c r="F8" s="189"/>
      <c r="G8" s="525" t="s">
        <v>16</v>
      </c>
      <c r="H8" s="523"/>
      <c r="I8" s="524"/>
      <c r="J8" s="190"/>
      <c r="K8" s="526" t="s">
        <v>17</v>
      </c>
      <c r="L8" s="527"/>
      <c r="M8" s="528"/>
      <c r="N8" s="191"/>
      <c r="O8" s="516"/>
      <c r="P8" s="517"/>
      <c r="Q8" s="518"/>
      <c r="S8" s="500"/>
      <c r="T8" s="501"/>
      <c r="U8" s="502"/>
      <c r="V8" s="500"/>
      <c r="W8" s="501"/>
      <c r="X8" s="502"/>
      <c r="Y8" s="500"/>
      <c r="Z8" s="501"/>
      <c r="AA8" s="502"/>
      <c r="AB8" s="556"/>
    </row>
    <row r="9" spans="1:34" x14ac:dyDescent="0.2">
      <c r="A9" s="511"/>
      <c r="B9" s="512"/>
      <c r="C9" s="115" t="s">
        <v>35</v>
      </c>
      <c r="D9" s="115" t="s">
        <v>36</v>
      </c>
      <c r="E9" s="115" t="s">
        <v>37</v>
      </c>
      <c r="F9" s="192"/>
      <c r="G9" s="115" t="s">
        <v>35</v>
      </c>
      <c r="H9" s="115" t="s">
        <v>36</v>
      </c>
      <c r="I9" s="115" t="s">
        <v>37</v>
      </c>
      <c r="J9" s="192"/>
      <c r="K9" s="115" t="s">
        <v>35</v>
      </c>
      <c r="L9" s="115" t="s">
        <v>36</v>
      </c>
      <c r="M9" s="115" t="s">
        <v>37</v>
      </c>
      <c r="N9" s="192"/>
      <c r="O9" s="243" t="s">
        <v>217</v>
      </c>
      <c r="P9" s="241" t="s">
        <v>220</v>
      </c>
      <c r="Q9" s="242" t="s">
        <v>63</v>
      </c>
      <c r="S9" s="536" t="s">
        <v>133</v>
      </c>
      <c r="T9" s="537"/>
      <c r="U9" s="538"/>
      <c r="V9" s="539" t="s">
        <v>16</v>
      </c>
      <c r="W9" s="540"/>
      <c r="X9" s="541"/>
      <c r="Y9" s="539" t="s">
        <v>17</v>
      </c>
      <c r="Z9" s="540"/>
      <c r="AA9" s="541"/>
    </row>
    <row r="10" spans="1:34" x14ac:dyDescent="0.2">
      <c r="A10" s="193"/>
      <c r="B10" s="121"/>
      <c r="C10" s="122"/>
      <c r="D10" s="123"/>
      <c r="E10" s="124"/>
      <c r="F10" s="170"/>
      <c r="G10" s="122"/>
      <c r="H10" s="123"/>
      <c r="I10" s="124"/>
      <c r="J10" s="170"/>
      <c r="K10" s="122"/>
      <c r="L10" s="123"/>
      <c r="M10" s="124"/>
      <c r="N10" s="170"/>
      <c r="O10" s="122"/>
      <c r="P10" s="123"/>
      <c r="Q10" s="194"/>
      <c r="S10" s="44" t="s">
        <v>56</v>
      </c>
      <c r="T10" s="44" t="s">
        <v>57</v>
      </c>
      <c r="U10" s="44" t="s">
        <v>58</v>
      </c>
      <c r="V10" s="44" t="s">
        <v>56</v>
      </c>
      <c r="W10" s="44" t="s">
        <v>57</v>
      </c>
      <c r="X10" s="44" t="s">
        <v>58</v>
      </c>
      <c r="Y10" s="44" t="s">
        <v>56</v>
      </c>
      <c r="Z10" s="44" t="s">
        <v>57</v>
      </c>
      <c r="AA10" s="44" t="s">
        <v>58</v>
      </c>
    </row>
    <row r="11" spans="1:34" s="6" customFormat="1" x14ac:dyDescent="0.2">
      <c r="A11" s="169"/>
      <c r="B11" s="125"/>
      <c r="C11" s="129"/>
      <c r="D11" s="170"/>
      <c r="E11" s="133"/>
      <c r="F11" s="170"/>
      <c r="G11" s="129"/>
      <c r="H11" s="170"/>
      <c r="I11" s="133"/>
      <c r="J11" s="170"/>
      <c r="K11" s="129"/>
      <c r="L11" s="170"/>
      <c r="M11" s="133"/>
      <c r="N11" s="170"/>
      <c r="O11" s="195"/>
      <c r="P11" s="171"/>
      <c r="Q11" s="174"/>
      <c r="S11"/>
      <c r="T11"/>
      <c r="U11"/>
      <c r="V11"/>
      <c r="W11"/>
      <c r="X11"/>
      <c r="Y11"/>
      <c r="Z11"/>
      <c r="AA11"/>
      <c r="AB11"/>
      <c r="AC11"/>
      <c r="AD11"/>
      <c r="AE11"/>
      <c r="AF11"/>
      <c r="AG11"/>
      <c r="AH11"/>
    </row>
    <row r="12" spans="1:34" s="6" customFormat="1" ht="24" customHeight="1" x14ac:dyDescent="0.2">
      <c r="A12" s="196" t="e">
        <f>VLOOKUP('HOJA DE TRABAJO DE LA UPE'!$A$2,Hoja1!$B$2:$C$35,2,FALSE)</f>
        <v>#N/A</v>
      </c>
      <c r="B12" s="240" t="str">
        <f>'HOJA DE TRABAJO DE LA UPE'!D51</f>
        <v>SUBSIDIOS FEDERALES PARA ORGANISMOS D. E.</v>
      </c>
      <c r="C12" s="197">
        <f>S12</f>
        <v>0</v>
      </c>
      <c r="D12" s="198">
        <f>T12</f>
        <v>0</v>
      </c>
      <c r="E12" s="199">
        <f>U12</f>
        <v>0</v>
      </c>
      <c r="F12" s="200"/>
      <c r="G12" s="197">
        <f>V12</f>
        <v>0</v>
      </c>
      <c r="H12" s="201">
        <f>W12</f>
        <v>0</v>
      </c>
      <c r="I12" s="202">
        <f>X12</f>
        <v>0</v>
      </c>
      <c r="J12" s="200"/>
      <c r="K12" s="203">
        <f>Y12</f>
        <v>0</v>
      </c>
      <c r="L12" s="201">
        <f>Z12</f>
        <v>0</v>
      </c>
      <c r="M12" s="202">
        <f>AA12</f>
        <v>0</v>
      </c>
      <c r="N12" s="171"/>
      <c r="O12" s="204">
        <f>C12+G12+K12+'FRACCIÓN III 2do 2016 '!Q12</f>
        <v>0</v>
      </c>
      <c r="P12" s="205">
        <f>O12+D12+H12+L12</f>
        <v>0</v>
      </c>
      <c r="Q12" s="206">
        <f>P12+E12+I12+M12</f>
        <v>0</v>
      </c>
      <c r="S12" s="12">
        <f>S7/3</f>
        <v>0</v>
      </c>
      <c r="T12" s="12">
        <f>S7/3</f>
        <v>0</v>
      </c>
      <c r="U12" s="12">
        <f>S7/3</f>
        <v>0</v>
      </c>
      <c r="V12" s="12">
        <f>V7/3</f>
        <v>0</v>
      </c>
      <c r="W12" s="12">
        <f>V7/3</f>
        <v>0</v>
      </c>
      <c r="X12" s="12">
        <f>V7/3</f>
        <v>0</v>
      </c>
      <c r="Y12" s="12">
        <f>Y7/3</f>
        <v>0</v>
      </c>
      <c r="Z12" s="12">
        <f>Y7/3</f>
        <v>0</v>
      </c>
      <c r="AA12" s="12">
        <f>Y7/3</f>
        <v>0</v>
      </c>
      <c r="AB12"/>
      <c r="AC12"/>
      <c r="AD12"/>
      <c r="AE12"/>
      <c r="AF12"/>
      <c r="AG12"/>
      <c r="AH12"/>
    </row>
    <row r="13" spans="1:34" s="6" customFormat="1" ht="24" customHeight="1" x14ac:dyDescent="0.2">
      <c r="A13" s="169"/>
      <c r="B13" s="207"/>
      <c r="C13" s="129"/>
      <c r="D13" s="170"/>
      <c r="E13" s="208"/>
      <c r="F13" s="170"/>
      <c r="G13" s="129"/>
      <c r="H13" s="209"/>
      <c r="I13" s="133"/>
      <c r="J13" s="170"/>
      <c r="K13" s="210"/>
      <c r="L13" s="209"/>
      <c r="M13" s="133"/>
      <c r="N13" s="171"/>
      <c r="O13" s="211"/>
      <c r="P13" s="171"/>
      <c r="Q13" s="174"/>
      <c r="S13" s="40"/>
      <c r="T13" s="40"/>
      <c r="U13" s="40"/>
      <c r="V13" s="40"/>
      <c r="W13" s="40"/>
      <c r="X13" s="40"/>
      <c r="Y13" s="40"/>
      <c r="Z13" s="40"/>
      <c r="AA13" s="40"/>
      <c r="AB13"/>
      <c r="AC13"/>
      <c r="AD13"/>
      <c r="AE13"/>
      <c r="AF13"/>
      <c r="AG13"/>
      <c r="AH13"/>
    </row>
    <row r="14" spans="1:34" s="6" customFormat="1" ht="24" customHeight="1" x14ac:dyDescent="0.2">
      <c r="A14" s="169"/>
      <c r="B14" s="207"/>
      <c r="C14" s="129"/>
      <c r="D14" s="170"/>
      <c r="E14" s="133"/>
      <c r="F14" s="170"/>
      <c r="G14" s="129"/>
      <c r="H14" s="170"/>
      <c r="I14" s="133"/>
      <c r="J14" s="170"/>
      <c r="K14" s="195"/>
      <c r="L14" s="171"/>
      <c r="M14" s="142"/>
      <c r="N14" s="171"/>
      <c r="O14" s="195"/>
      <c r="P14" s="171"/>
      <c r="Q14" s="174"/>
      <c r="S14"/>
      <c r="T14"/>
      <c r="U14"/>
      <c r="V14"/>
      <c r="W14"/>
      <c r="X14"/>
      <c r="Y14"/>
      <c r="Z14"/>
      <c r="AA14"/>
      <c r="AB14"/>
      <c r="AC14"/>
      <c r="AD14"/>
      <c r="AE14"/>
      <c r="AF14"/>
      <c r="AG14"/>
      <c r="AH14"/>
    </row>
    <row r="15" spans="1:34" s="6" customFormat="1" ht="24" customHeight="1" thickBot="1" x14ac:dyDescent="0.3">
      <c r="A15" s="212" t="s">
        <v>21</v>
      </c>
      <c r="B15" s="216" t="str">
        <f>'HOJA DE TRABAJO DE LA UPE'!D52</f>
        <v>CARRERA DOCENTE</v>
      </c>
      <c r="C15" s="129"/>
      <c r="D15" s="170"/>
      <c r="E15" s="133"/>
      <c r="F15" s="170"/>
      <c r="G15" s="129"/>
      <c r="H15" s="170"/>
      <c r="I15" s="133"/>
      <c r="J15" s="170"/>
      <c r="K15" s="204">
        <f>'HOJA DE TRABAJO DE LA UPE'!L32</f>
        <v>0</v>
      </c>
      <c r="L15" s="178">
        <f>'HOJA DE TRABAJO DE LA UPE'!M32</f>
        <v>0</v>
      </c>
      <c r="M15" s="214">
        <f>'HOJA DE TRABAJO DE LA UPE'!N32</f>
        <v>0</v>
      </c>
      <c r="N15" s="171"/>
      <c r="O15" s="204">
        <f>'FRACCIÓN III 2do 2016 '!Q15+K15</f>
        <v>0</v>
      </c>
      <c r="P15" s="178">
        <f>O15+L15</f>
        <v>0</v>
      </c>
      <c r="Q15" s="182">
        <f>P15+M15</f>
        <v>0</v>
      </c>
      <c r="S15"/>
      <c r="T15"/>
      <c r="U15"/>
      <c r="V15"/>
      <c r="W15"/>
      <c r="X15"/>
      <c r="Y15"/>
      <c r="Z15"/>
      <c r="AA15"/>
      <c r="AB15"/>
    </row>
    <row r="16" spans="1:34" s="6" customFormat="1" ht="24" customHeight="1" x14ac:dyDescent="0.2">
      <c r="A16" s="169"/>
      <c r="B16" s="213"/>
      <c r="C16" s="129"/>
      <c r="D16" s="170"/>
      <c r="E16" s="133"/>
      <c r="F16" s="170"/>
      <c r="G16" s="129"/>
      <c r="H16" s="170"/>
      <c r="I16" s="133"/>
      <c r="J16" s="170"/>
      <c r="K16" s="204"/>
      <c r="L16" s="171"/>
      <c r="M16" s="142"/>
      <c r="N16" s="171"/>
      <c r="O16" s="195"/>
      <c r="P16" s="171"/>
      <c r="Q16" s="174"/>
      <c r="S16" s="15"/>
      <c r="T16" s="16"/>
      <c r="U16" s="16"/>
      <c r="V16" s="16"/>
      <c r="W16" s="16"/>
      <c r="X16" s="16"/>
      <c r="Y16" s="16"/>
      <c r="Z16" s="16"/>
      <c r="AA16" s="17"/>
      <c r="AB16"/>
    </row>
    <row r="17" spans="1:28" s="6" customFormat="1" ht="24" customHeight="1" x14ac:dyDescent="0.2">
      <c r="A17" s="169"/>
      <c r="B17" s="213"/>
      <c r="C17" s="129"/>
      <c r="D17" s="170"/>
      <c r="E17" s="215"/>
      <c r="F17" s="170"/>
      <c r="G17" s="129"/>
      <c r="H17" s="170"/>
      <c r="I17" s="133"/>
      <c r="J17" s="170"/>
      <c r="K17" s="204"/>
      <c r="L17" s="171"/>
      <c r="M17" s="142"/>
      <c r="N17" s="171"/>
      <c r="O17" s="195"/>
      <c r="P17" s="171"/>
      <c r="Q17" s="174"/>
      <c r="S17" s="548" t="s">
        <v>123</v>
      </c>
      <c r="T17" s="549"/>
      <c r="U17" s="549"/>
      <c r="V17" s="549"/>
      <c r="W17" s="549"/>
      <c r="X17" s="549"/>
      <c r="Y17" s="549"/>
      <c r="Z17" s="549"/>
      <c r="AA17" s="550"/>
      <c r="AB17"/>
    </row>
    <row r="18" spans="1:28" s="6" customFormat="1" ht="24" customHeight="1" x14ac:dyDescent="0.25">
      <c r="A18" s="212" t="s">
        <v>21</v>
      </c>
      <c r="B18" s="496" t="str">
        <f>'HOJA DE TRABAJO DE LA UPE'!D53</f>
        <v>PROG. DE EXPANSIÓN DE LA OFERTA EDUCATIVA EN EDUC. SUP. (PROEXOEES)</v>
      </c>
      <c r="C18" s="129"/>
      <c r="D18" s="170"/>
      <c r="E18" s="133"/>
      <c r="F18" s="170"/>
      <c r="G18" s="129"/>
      <c r="H18" s="170"/>
      <c r="I18" s="133"/>
      <c r="J18" s="170"/>
      <c r="K18" s="204">
        <f>'HOJA DE TRABAJO DE LA UPE'!L34</f>
        <v>0</v>
      </c>
      <c r="L18" s="178">
        <f>'HOJA DE TRABAJO DE LA UPE'!M34</f>
        <v>0</v>
      </c>
      <c r="M18" s="214">
        <f>'HOJA DE TRABAJO DE LA UPE'!N34</f>
        <v>0</v>
      </c>
      <c r="N18" s="171"/>
      <c r="O18" s="204">
        <f>'FRACCIÓN III 2do 2016 '!Q18+K18</f>
        <v>0</v>
      </c>
      <c r="P18" s="178">
        <f>O18+L18</f>
        <v>0</v>
      </c>
      <c r="Q18" s="182">
        <f>P18+M18</f>
        <v>0</v>
      </c>
      <c r="S18" s="19"/>
      <c r="T18" s="2"/>
      <c r="U18" s="542" t="s">
        <v>44</v>
      </c>
      <c r="V18" s="542"/>
      <c r="W18" s="542"/>
      <c r="X18" s="542"/>
      <c r="Y18" s="542"/>
      <c r="Z18" s="2"/>
      <c r="AA18" s="18"/>
      <c r="AB18"/>
    </row>
    <row r="19" spans="1:28" s="6" customFormat="1" ht="24" customHeight="1" x14ac:dyDescent="0.2">
      <c r="A19" s="169"/>
      <c r="B19" s="496"/>
      <c r="C19" s="129"/>
      <c r="D19" s="170"/>
      <c r="E19" s="133"/>
      <c r="F19" s="170"/>
      <c r="G19" s="129"/>
      <c r="H19" s="170"/>
      <c r="I19" s="133"/>
      <c r="J19" s="170"/>
      <c r="K19" s="195"/>
      <c r="L19" s="171"/>
      <c r="M19" s="142"/>
      <c r="N19" s="171"/>
      <c r="O19" s="195"/>
      <c r="P19" s="171"/>
      <c r="Q19" s="174"/>
      <c r="S19" s="19"/>
      <c r="T19" s="2"/>
      <c r="U19" s="13"/>
      <c r="V19" s="2"/>
      <c r="W19" s="13"/>
      <c r="X19" s="2"/>
      <c r="Y19" s="2"/>
      <c r="Z19" s="2"/>
      <c r="AA19" s="18"/>
      <c r="AB19"/>
    </row>
    <row r="20" spans="1:28" s="6" customFormat="1" ht="24" customHeight="1" x14ac:dyDescent="0.2">
      <c r="A20" s="169"/>
      <c r="B20" s="213"/>
      <c r="C20" s="129"/>
      <c r="D20" s="170"/>
      <c r="E20" s="133"/>
      <c r="F20" s="170"/>
      <c r="G20" s="129"/>
      <c r="H20" s="170"/>
      <c r="I20" s="133"/>
      <c r="J20" s="170"/>
      <c r="K20" s="195"/>
      <c r="L20" s="171"/>
      <c r="M20" s="142"/>
      <c r="N20" s="171"/>
      <c r="O20" s="195"/>
      <c r="P20" s="171"/>
      <c r="Q20" s="174"/>
      <c r="S20" s="19"/>
      <c r="T20" s="2"/>
      <c r="U20" s="13"/>
      <c r="V20" s="2"/>
      <c r="W20" s="13"/>
      <c r="X20" s="557" t="s">
        <v>48</v>
      </c>
      <c r="Y20" s="559" t="s">
        <v>46</v>
      </c>
      <c r="Z20" s="561" t="s">
        <v>49</v>
      </c>
      <c r="AA20" s="18"/>
      <c r="AB20"/>
    </row>
    <row r="21" spans="1:28" s="6" customFormat="1" ht="24" customHeight="1" x14ac:dyDescent="0.25">
      <c r="A21" s="212" t="s">
        <v>21</v>
      </c>
      <c r="B21" s="529" t="str">
        <f>'HOJA DE TRABAJO DE LA UPE'!D54</f>
        <v>PROG. DE INCLUSIÓN Y LA EQUIDAD (PIEE)</v>
      </c>
      <c r="C21" s="129"/>
      <c r="D21" s="170"/>
      <c r="E21" s="133"/>
      <c r="F21" s="170"/>
      <c r="G21" s="129"/>
      <c r="H21" s="170"/>
      <c r="I21" s="133"/>
      <c r="J21" s="170"/>
      <c r="K21" s="204">
        <f>'HOJA DE TRABAJO DE LA UPE'!L36</f>
        <v>0</v>
      </c>
      <c r="L21" s="178">
        <f>'HOJA DE TRABAJO DE LA UPE'!M36</f>
        <v>0</v>
      </c>
      <c r="M21" s="214">
        <f>'HOJA DE TRABAJO DE LA UPE'!N36</f>
        <v>0</v>
      </c>
      <c r="N21" s="171"/>
      <c r="O21" s="204">
        <f>'FRACCIÓN III 2do 2016 '!Q21+K21</f>
        <v>0</v>
      </c>
      <c r="P21" s="178">
        <f>O21+L21</f>
        <v>0</v>
      </c>
      <c r="Q21" s="182">
        <f>P21+M21</f>
        <v>0</v>
      </c>
      <c r="S21" s="19"/>
      <c r="T21" s="2"/>
      <c r="U21" s="2"/>
      <c r="V21" s="2"/>
      <c r="W21" s="13"/>
      <c r="X21" s="558"/>
      <c r="Y21" s="560"/>
      <c r="Z21" s="562"/>
      <c r="AA21" s="18"/>
      <c r="AB21"/>
    </row>
    <row r="22" spans="1:28" s="6" customFormat="1" ht="24" customHeight="1" x14ac:dyDescent="0.2">
      <c r="A22" s="169"/>
      <c r="B22" s="529"/>
      <c r="C22" s="129"/>
      <c r="D22" s="170"/>
      <c r="E22" s="133"/>
      <c r="F22" s="170"/>
      <c r="G22" s="129"/>
      <c r="H22" s="170"/>
      <c r="I22" s="133"/>
      <c r="J22" s="170"/>
      <c r="K22" s="195"/>
      <c r="L22" s="171"/>
      <c r="M22" s="142"/>
      <c r="N22" s="171"/>
      <c r="O22" s="195"/>
      <c r="P22" s="171"/>
      <c r="Q22" s="174"/>
      <c r="S22" s="19"/>
      <c r="T22" s="2"/>
      <c r="U22" s="2"/>
      <c r="V22" s="2"/>
      <c r="W22" s="13"/>
      <c r="AA22" s="18"/>
      <c r="AB22"/>
    </row>
    <row r="23" spans="1:28" s="6" customFormat="1" ht="24" customHeight="1" x14ac:dyDescent="0.2">
      <c r="A23" s="169"/>
      <c r="B23" s="213"/>
      <c r="C23" s="129"/>
      <c r="D23" s="170"/>
      <c r="E23" s="133"/>
      <c r="F23" s="170"/>
      <c r="G23" s="129"/>
      <c r="H23" s="170"/>
      <c r="I23" s="133"/>
      <c r="J23" s="170"/>
      <c r="K23" s="195"/>
      <c r="L23" s="171"/>
      <c r="M23" s="142"/>
      <c r="N23" s="171"/>
      <c r="O23" s="195"/>
      <c r="P23" s="171"/>
      <c r="Q23" s="174"/>
      <c r="S23" s="292"/>
      <c r="T23" s="288"/>
      <c r="V23" s="287" t="s">
        <v>45</v>
      </c>
      <c r="W23" s="293"/>
      <c r="X23" s="295"/>
      <c r="Y23" s="296">
        <f>IF(X23="",0,1)</f>
        <v>0</v>
      </c>
      <c r="Z23" s="41" t="s">
        <v>50</v>
      </c>
      <c r="AA23" s="294"/>
      <c r="AB23"/>
    </row>
    <row r="24" spans="1:28" s="6" customFormat="1" ht="24" customHeight="1" x14ac:dyDescent="0.25">
      <c r="A24" s="212" t="s">
        <v>21</v>
      </c>
      <c r="B24" s="496" t="str">
        <f>'HOJA DE TRABAJO DE LA UPE'!D55</f>
        <v>PROG. PARA EL DESARROLLO PROFESIONAL DOCENTE (PRODEP)</v>
      </c>
      <c r="C24" s="129"/>
      <c r="D24" s="170"/>
      <c r="E24" s="133"/>
      <c r="F24" s="170"/>
      <c r="G24" s="129"/>
      <c r="H24" s="170"/>
      <c r="I24" s="133"/>
      <c r="J24" s="170"/>
      <c r="K24" s="204">
        <f>'HOJA DE TRABAJO DE LA UPE'!L38</f>
        <v>0</v>
      </c>
      <c r="L24" s="178">
        <f>'HOJA DE TRABAJO DE LA UPE'!M38</f>
        <v>0</v>
      </c>
      <c r="M24" s="214">
        <f>'HOJA DE TRABAJO DE LA UPE'!N38</f>
        <v>0</v>
      </c>
      <c r="N24" s="171"/>
      <c r="O24" s="204">
        <f>'FRACCIÓN III 2do 2016 '!Q24+K24</f>
        <v>0</v>
      </c>
      <c r="P24" s="178">
        <f>O24+L24</f>
        <v>0</v>
      </c>
      <c r="Q24" s="182">
        <f>P24+M24</f>
        <v>0</v>
      </c>
      <c r="S24" s="292"/>
      <c r="T24" s="293"/>
      <c r="V24" s="293"/>
      <c r="W24" s="293"/>
      <c r="X24" s="293"/>
      <c r="Y24" s="293"/>
      <c r="Z24" s="42"/>
      <c r="AA24" s="294"/>
      <c r="AB24"/>
    </row>
    <row r="25" spans="1:28" s="6" customFormat="1" ht="24" customHeight="1" thickBot="1" x14ac:dyDescent="0.25">
      <c r="A25" s="169"/>
      <c r="B25" s="496"/>
      <c r="C25" s="129"/>
      <c r="D25" s="170"/>
      <c r="E25" s="133"/>
      <c r="F25" s="170"/>
      <c r="G25" s="129"/>
      <c r="H25" s="170"/>
      <c r="I25" s="133"/>
      <c r="J25" s="170"/>
      <c r="K25" s="195"/>
      <c r="L25" s="171"/>
      <c r="M25" s="142"/>
      <c r="N25" s="171"/>
      <c r="O25" s="195"/>
      <c r="P25" s="171"/>
      <c r="Q25" s="174"/>
      <c r="S25" s="292"/>
      <c r="T25" s="293"/>
      <c r="V25" s="64" t="s">
        <v>47</v>
      </c>
      <c r="W25" s="63"/>
      <c r="X25" s="297">
        <f>X23</f>
        <v>0</v>
      </c>
      <c r="Y25" s="296">
        <f>Y23</f>
        <v>0</v>
      </c>
      <c r="Z25" s="41" t="s">
        <v>51</v>
      </c>
      <c r="AA25" s="294"/>
      <c r="AB25"/>
    </row>
    <row r="26" spans="1:28" s="6" customFormat="1" ht="24" customHeight="1" thickTop="1" thickBot="1" x14ac:dyDescent="0.25">
      <c r="A26" s="169"/>
      <c r="B26" s="213"/>
      <c r="C26" s="129"/>
      <c r="D26" s="170"/>
      <c r="E26" s="133"/>
      <c r="F26" s="170"/>
      <c r="G26" s="129"/>
      <c r="H26" s="170"/>
      <c r="I26" s="133"/>
      <c r="J26" s="170"/>
      <c r="K26" s="195"/>
      <c r="L26" s="171"/>
      <c r="M26" s="142"/>
      <c r="N26" s="171"/>
      <c r="O26" s="195"/>
      <c r="P26" s="171"/>
      <c r="Q26" s="174"/>
      <c r="S26" s="298"/>
      <c r="T26" s="299"/>
      <c r="U26" s="299"/>
      <c r="V26" s="299"/>
      <c r="W26" s="299"/>
      <c r="X26" s="299"/>
      <c r="Y26" s="299"/>
      <c r="Z26" s="299"/>
      <c r="AA26" s="300"/>
      <c r="AB26"/>
    </row>
    <row r="27" spans="1:28" s="6" customFormat="1" ht="24" customHeight="1" x14ac:dyDescent="0.25">
      <c r="A27" s="212" t="s">
        <v>21</v>
      </c>
      <c r="B27" s="496" t="str">
        <f>'HOJA DE TRABAJO DE LA UPE'!D56</f>
        <v>PROG. DE FORTALECIMIENTO DE LA CALIDAD EDUCATIVA (PFCE)</v>
      </c>
      <c r="C27" s="129"/>
      <c r="D27" s="170"/>
      <c r="E27" s="133"/>
      <c r="F27" s="170"/>
      <c r="G27" s="129"/>
      <c r="H27" s="170"/>
      <c r="I27" s="133"/>
      <c r="J27" s="170"/>
      <c r="K27" s="204">
        <f>'HOJA DE TRABAJO DE LA UPE'!L40</f>
        <v>0</v>
      </c>
      <c r="L27" s="178">
        <f>'HOJA DE TRABAJO DE LA UPE'!M40</f>
        <v>0</v>
      </c>
      <c r="M27" s="214">
        <f>'HOJA DE TRABAJO DE LA UPE'!N40</f>
        <v>0</v>
      </c>
      <c r="N27" s="171"/>
      <c r="O27" s="204">
        <f>'FRACCIÓN III 2do 2016 '!Q27+K27</f>
        <v>0</v>
      </c>
      <c r="P27" s="178">
        <f>O27+L27</f>
        <v>0</v>
      </c>
      <c r="Q27" s="182">
        <f>P27+M27</f>
        <v>0</v>
      </c>
      <c r="AB27"/>
    </row>
    <row r="28" spans="1:28" s="6" customFormat="1" ht="24" customHeight="1" x14ac:dyDescent="0.2">
      <c r="A28" s="169"/>
      <c r="B28" s="496"/>
      <c r="C28" s="129"/>
      <c r="D28" s="170"/>
      <c r="E28" s="133"/>
      <c r="F28" s="170"/>
      <c r="G28" s="129"/>
      <c r="H28" s="170"/>
      <c r="I28" s="133"/>
      <c r="J28" s="170"/>
      <c r="K28" s="195"/>
      <c r="L28" s="171"/>
      <c r="M28" s="142"/>
      <c r="N28" s="171"/>
      <c r="O28" s="195"/>
      <c r="P28" s="171"/>
      <c r="Q28" s="174"/>
      <c r="S28" s="293"/>
      <c r="T28" s="293"/>
      <c r="U28"/>
      <c r="V28" s="503" t="s">
        <v>77</v>
      </c>
      <c r="W28" s="504"/>
      <c r="X28" s="504"/>
      <c r="Y28" s="505"/>
      <c r="Z28" s="506" t="s">
        <v>227</v>
      </c>
      <c r="AA28" s="98"/>
    </row>
    <row r="29" spans="1:28" s="6" customFormat="1" ht="24" customHeight="1" x14ac:dyDescent="0.2">
      <c r="A29" s="169"/>
      <c r="B29" s="213"/>
      <c r="C29" s="129"/>
      <c r="D29" s="170"/>
      <c r="E29" s="133"/>
      <c r="F29" s="170"/>
      <c r="G29" s="129"/>
      <c r="H29" s="170"/>
      <c r="I29" s="133"/>
      <c r="J29" s="170"/>
      <c r="K29" s="195"/>
      <c r="L29" s="171"/>
      <c r="M29" s="142"/>
      <c r="N29" s="171"/>
      <c r="O29" s="195"/>
      <c r="P29" s="171"/>
      <c r="Q29" s="174"/>
      <c r="U29"/>
      <c r="V29" s="77" t="s">
        <v>78</v>
      </c>
      <c r="W29" s="77" t="s">
        <v>79</v>
      </c>
      <c r="X29" s="280" t="s">
        <v>80</v>
      </c>
      <c r="Y29" s="77" t="s">
        <v>81</v>
      </c>
      <c r="Z29" s="507" t="s">
        <v>47</v>
      </c>
      <c r="AA29"/>
    </row>
    <row r="30" spans="1:28" s="6" customFormat="1" ht="24" customHeight="1" x14ac:dyDescent="0.25">
      <c r="A30" s="212" t="s">
        <v>21</v>
      </c>
      <c r="B30" s="216" t="str">
        <f>'HOJA DE TRABAJO DE LA UPE'!D57</f>
        <v>AAA</v>
      </c>
      <c r="C30" s="129"/>
      <c r="D30" s="170"/>
      <c r="E30" s="133"/>
      <c r="F30" s="170"/>
      <c r="G30" s="129"/>
      <c r="H30" s="170"/>
      <c r="I30" s="133"/>
      <c r="J30" s="170"/>
      <c r="K30" s="204">
        <f>'HOJA DE TRABAJO DE LA UPE'!L42</f>
        <v>0</v>
      </c>
      <c r="L30" s="178">
        <f>'HOJA DE TRABAJO DE LA UPE'!M42</f>
        <v>0</v>
      </c>
      <c r="M30" s="214">
        <f>'HOJA DE TRABAJO DE LA UPE'!N42</f>
        <v>0</v>
      </c>
      <c r="N30" s="171"/>
      <c r="O30" s="204">
        <f>'FRACCIÓN III 2do 2016 '!Q30+K30</f>
        <v>0</v>
      </c>
      <c r="P30" s="178">
        <f>O30+L30</f>
        <v>0</v>
      </c>
      <c r="Q30" s="182">
        <f>P30+M30</f>
        <v>0</v>
      </c>
      <c r="U30" s="10"/>
      <c r="V30" s="112"/>
      <c r="W30" s="112"/>
      <c r="X30" s="281"/>
      <c r="Y30" s="78"/>
      <c r="Z30" s="78"/>
      <c r="AA30"/>
    </row>
    <row r="31" spans="1:28" s="6" customFormat="1" ht="24" customHeight="1" x14ac:dyDescent="0.2">
      <c r="A31" s="169"/>
      <c r="B31" s="213"/>
      <c r="C31" s="129"/>
      <c r="D31" s="170"/>
      <c r="E31" s="133"/>
      <c r="F31" s="170"/>
      <c r="G31" s="129"/>
      <c r="H31" s="170"/>
      <c r="I31" s="133"/>
      <c r="J31" s="170"/>
      <c r="K31" s="195"/>
      <c r="L31" s="171"/>
      <c r="M31" s="142"/>
      <c r="N31" s="171"/>
      <c r="O31" s="195"/>
      <c r="P31" s="171"/>
      <c r="Q31" s="174"/>
      <c r="S31"/>
      <c r="T31"/>
      <c r="U31"/>
      <c r="V31" s="78"/>
      <c r="W31" s="78"/>
      <c r="X31" s="281"/>
      <c r="Y31" s="78"/>
      <c r="Z31" s="78"/>
      <c r="AA31"/>
    </row>
    <row r="32" spans="1:28" s="6" customFormat="1" ht="24" customHeight="1" x14ac:dyDescent="0.2">
      <c r="A32" s="169"/>
      <c r="B32" s="125"/>
      <c r="C32" s="129"/>
      <c r="D32" s="170"/>
      <c r="E32" s="133"/>
      <c r="F32" s="170"/>
      <c r="G32" s="129"/>
      <c r="H32" s="170"/>
      <c r="I32" s="133"/>
      <c r="J32" s="170"/>
      <c r="K32" s="195"/>
      <c r="L32" s="171"/>
      <c r="M32" s="142"/>
      <c r="N32" s="171"/>
      <c r="O32" s="195"/>
      <c r="P32" s="171"/>
      <c r="Q32" s="174"/>
      <c r="R32"/>
      <c r="S32"/>
      <c r="T32"/>
      <c r="U32" s="10" t="s">
        <v>45</v>
      </c>
      <c r="V32" s="80">
        <f>'FRACCIÓN III 1er 2016'!V32</f>
        <v>0</v>
      </c>
      <c r="W32" s="80">
        <f>'FRACCIÓN III 2do 2016 '!W32</f>
        <v>0</v>
      </c>
      <c r="X32" s="282">
        <f>+X34*Y23</f>
        <v>0</v>
      </c>
      <c r="Y32" s="80"/>
      <c r="Z32" s="80">
        <f>V32+W32+X32+Y32</f>
        <v>0</v>
      </c>
      <c r="AA32"/>
    </row>
    <row r="33" spans="1:28" s="6" customFormat="1" ht="24" customHeight="1" x14ac:dyDescent="0.25">
      <c r="A33" s="212" t="s">
        <v>21</v>
      </c>
      <c r="B33" s="216" t="str">
        <f>'HOJA DE TRABAJO DE LA UPE'!D58</f>
        <v>BBB</v>
      </c>
      <c r="C33" s="129"/>
      <c r="D33" s="170"/>
      <c r="E33" s="133"/>
      <c r="F33" s="170"/>
      <c r="G33" s="129"/>
      <c r="H33" s="170"/>
      <c r="I33" s="133"/>
      <c r="J33" s="170"/>
      <c r="K33" s="204">
        <f>'HOJA DE TRABAJO DE LA UPE'!L44</f>
        <v>0</v>
      </c>
      <c r="L33" s="178">
        <f>'HOJA DE TRABAJO DE LA UPE'!M44</f>
        <v>0</v>
      </c>
      <c r="M33" s="214">
        <f>'HOJA DE TRABAJO DE LA UPE'!N44</f>
        <v>0</v>
      </c>
      <c r="N33" s="171"/>
      <c r="O33" s="204">
        <f>'FRACCIÓN III 2do 2016 '!Q33+K33</f>
        <v>0</v>
      </c>
      <c r="P33" s="178">
        <f>O33+L33</f>
        <v>0</v>
      </c>
      <c r="Q33" s="182">
        <f>P33+M33</f>
        <v>0</v>
      </c>
      <c r="R33"/>
      <c r="S33"/>
      <c r="T33"/>
      <c r="U33" s="10"/>
      <c r="V33" s="111"/>
      <c r="W33" s="111"/>
      <c r="X33" s="283"/>
      <c r="Y33" s="111"/>
      <c r="Z33" s="111"/>
      <c r="AA33"/>
      <c r="AB33"/>
    </row>
    <row r="34" spans="1:28" s="6" customFormat="1" ht="24" customHeight="1" thickBot="1" x14ac:dyDescent="0.25">
      <c r="A34" s="169"/>
      <c r="B34" s="213"/>
      <c r="C34" s="129"/>
      <c r="D34" s="170"/>
      <c r="E34" s="133"/>
      <c r="F34" s="170"/>
      <c r="G34" s="129"/>
      <c r="H34" s="170"/>
      <c r="I34" s="133"/>
      <c r="J34" s="170"/>
      <c r="K34" s="195"/>
      <c r="L34" s="171"/>
      <c r="M34" s="142"/>
      <c r="N34" s="171"/>
      <c r="O34" s="195"/>
      <c r="P34" s="171"/>
      <c r="Q34" s="174"/>
      <c r="R34"/>
      <c r="S34"/>
      <c r="T34"/>
      <c r="U34"/>
      <c r="V34" s="79">
        <f>V30+V32</f>
        <v>0</v>
      </c>
      <c r="W34" s="79">
        <f>W30+W32</f>
        <v>0</v>
      </c>
      <c r="X34" s="284">
        <f>+'FRACCIÓN I 2016'!R12-'FRACCIÓN I 2016'!L12</f>
        <v>0</v>
      </c>
      <c r="Y34" s="79"/>
      <c r="Z34" s="79">
        <f>Z30+Z32</f>
        <v>0</v>
      </c>
      <c r="AA34"/>
    </row>
    <row r="35" spans="1:28" s="6" customFormat="1" ht="14.25" thickTop="1" thickBot="1" x14ac:dyDescent="0.25">
      <c r="A35" s="185"/>
      <c r="B35" s="218"/>
      <c r="C35" s="219"/>
      <c r="D35" s="186"/>
      <c r="E35" s="220"/>
      <c r="F35" s="186"/>
      <c r="G35" s="219"/>
      <c r="H35" s="186"/>
      <c r="I35" s="220"/>
      <c r="J35" s="186"/>
      <c r="K35" s="221"/>
      <c r="L35" s="187"/>
      <c r="M35" s="222"/>
      <c r="N35" s="187"/>
      <c r="O35" s="221"/>
      <c r="P35" s="187"/>
      <c r="Q35" s="188"/>
      <c r="R35" s="2"/>
      <c r="S35"/>
      <c r="T35"/>
      <c r="U35" s="10"/>
      <c r="V35" s="82"/>
      <c r="W35" s="82"/>
      <c r="X35" s="82"/>
      <c r="Y35"/>
      <c r="Z35"/>
      <c r="AA35"/>
    </row>
    <row r="36" spans="1:28" s="6" customFormat="1" x14ac:dyDescent="0.2">
      <c r="A36" s="169"/>
      <c r="B36" s="170"/>
      <c r="C36" s="170"/>
      <c r="D36" s="170"/>
      <c r="E36" s="170"/>
      <c r="F36" s="170"/>
      <c r="G36" s="170"/>
      <c r="H36" s="170"/>
      <c r="I36" s="170"/>
      <c r="J36" s="170"/>
      <c r="K36" s="171"/>
      <c r="L36" s="171"/>
      <c r="M36" s="171"/>
      <c r="N36" s="171"/>
      <c r="O36" s="171"/>
      <c r="P36" s="171"/>
      <c r="Q36" s="223"/>
      <c r="R36" s="2"/>
      <c r="AB36"/>
    </row>
    <row r="37" spans="1:28" s="6" customFormat="1" ht="15.75" x14ac:dyDescent="0.25">
      <c r="A37" s="169"/>
      <c r="B37" s="170"/>
      <c r="C37" s="170"/>
      <c r="D37" s="170"/>
      <c r="E37" s="170"/>
      <c r="F37" s="170"/>
      <c r="G37" s="170"/>
      <c r="H37" s="170"/>
      <c r="I37" s="170"/>
      <c r="J37" s="170"/>
      <c r="K37" s="171"/>
      <c r="L37" s="171"/>
      <c r="M37" s="171"/>
      <c r="N37" s="171"/>
      <c r="O37" s="171"/>
      <c r="P37" s="171"/>
      <c r="Q37" s="174"/>
      <c r="R37" s="2"/>
      <c r="T37" s="316"/>
      <c r="U37" s="494" t="s">
        <v>242</v>
      </c>
      <c r="V37" s="495"/>
      <c r="AB37"/>
    </row>
    <row r="38" spans="1:28" s="6" customFormat="1" ht="13.5" thickBot="1" x14ac:dyDescent="0.25">
      <c r="A38" s="169"/>
      <c r="B38" s="224" t="s">
        <v>20</v>
      </c>
      <c r="C38" s="225">
        <f>C12+C15+C18+C21+C24+C27+C30+C33</f>
        <v>0</v>
      </c>
      <c r="D38" s="225">
        <f>D12+D15+D18+D21+D24+D27+D30+D33</f>
        <v>0</v>
      </c>
      <c r="E38" s="225">
        <f>E12+E15+E18+E21+E24+E27+E30+E33</f>
        <v>0</v>
      </c>
      <c r="F38" s="224"/>
      <c r="G38" s="225">
        <f>G12+G15+G18+G21+G24+G27+G30+G33</f>
        <v>0</v>
      </c>
      <c r="H38" s="225">
        <f>H12+H15+H18+H21+H24+H27+H30+H33</f>
        <v>0</v>
      </c>
      <c r="I38" s="225">
        <f>I12+I15+I18+I21+I24+I27+I30+I33</f>
        <v>0</v>
      </c>
      <c r="J38" s="224"/>
      <c r="K38" s="225">
        <f>K12+K15+K18+K21+K24+K27+K30+K33</f>
        <v>0</v>
      </c>
      <c r="L38" s="225">
        <f>L12+L15+L18+L21+L24+L27+L30+L33</f>
        <v>0</v>
      </c>
      <c r="M38" s="225">
        <f>M12+M15+M18+M21+M24+M27+M30+M33</f>
        <v>0</v>
      </c>
      <c r="N38" s="226"/>
      <c r="O38" s="225">
        <f>O12+O15+O18+O21+O24+O27+O30+O33</f>
        <v>0</v>
      </c>
      <c r="P38" s="225">
        <f>P12+P15+P18+P21+P24+P27+P30+P33</f>
        <v>0</v>
      </c>
      <c r="Q38" s="227">
        <f>Q12+Q15+Q18+Q21+Q24+Q27+Q30+Q33</f>
        <v>0</v>
      </c>
      <c r="R38"/>
      <c r="T38" s="316"/>
      <c r="U38" s="317" t="s">
        <v>232</v>
      </c>
      <c r="V38" s="318"/>
      <c r="AB38"/>
    </row>
    <row r="39" spans="1:28" s="6" customFormat="1" ht="13.5" thickTop="1" x14ac:dyDescent="0.2">
      <c r="A39" s="169"/>
      <c r="C39" s="307"/>
      <c r="D39" s="307"/>
      <c r="E39" s="307"/>
      <c r="F39" s="307"/>
      <c r="G39" s="307"/>
      <c r="H39" s="307"/>
      <c r="I39" s="307"/>
      <c r="J39" s="307"/>
      <c r="K39" s="307"/>
      <c r="L39" s="307"/>
      <c r="M39" s="307"/>
      <c r="N39" s="307"/>
      <c r="O39" s="307"/>
      <c r="P39" s="307"/>
      <c r="Q39" s="290"/>
      <c r="R39"/>
      <c r="T39" s="316"/>
      <c r="U39" s="319"/>
      <c r="V39" s="320"/>
      <c r="AB39"/>
    </row>
    <row r="40" spans="1:28" s="6" customFormat="1" x14ac:dyDescent="0.2">
      <c r="A40" s="169"/>
      <c r="B40" s="224" t="s">
        <v>19</v>
      </c>
      <c r="C40" s="289">
        <f>C38</f>
        <v>0</v>
      </c>
      <c r="D40" s="289">
        <f>D38+C40</f>
        <v>0</v>
      </c>
      <c r="E40" s="289">
        <f>E38+D40</f>
        <v>0</v>
      </c>
      <c r="F40" s="224"/>
      <c r="G40" s="289">
        <f>G38+E40</f>
        <v>0</v>
      </c>
      <c r="H40" s="289">
        <f>H38+G40</f>
        <v>0</v>
      </c>
      <c r="I40" s="289">
        <f>I38+H40</f>
        <v>0</v>
      </c>
      <c r="J40" s="224"/>
      <c r="K40" s="289">
        <f>K38+I40</f>
        <v>0</v>
      </c>
      <c r="L40" s="289">
        <f>L38+K40</f>
        <v>0</v>
      </c>
      <c r="M40" s="289">
        <f>M38+L40</f>
        <v>0</v>
      </c>
      <c r="N40" s="226"/>
      <c r="O40" s="289">
        <f>C38+G38+K38</f>
        <v>0</v>
      </c>
      <c r="P40" s="289">
        <f>D38+H38+L38+O40</f>
        <v>0</v>
      </c>
      <c r="Q40" s="291">
        <f>E38+I38+M38+P40</f>
        <v>0</v>
      </c>
      <c r="R40" s="9"/>
      <c r="T40" s="316" t="s">
        <v>243</v>
      </c>
      <c r="U40" s="321" t="s">
        <v>50</v>
      </c>
      <c r="V40" s="322">
        <f>+M40</f>
        <v>0</v>
      </c>
      <c r="AB40"/>
    </row>
    <row r="41" spans="1:28" s="6" customFormat="1" x14ac:dyDescent="0.2">
      <c r="A41" s="169"/>
      <c r="B41" s="224"/>
      <c r="C41" s="224"/>
      <c r="D41" s="224"/>
      <c r="E41" s="224"/>
      <c r="F41" s="224"/>
      <c r="G41" s="224"/>
      <c r="H41" s="224"/>
      <c r="I41" s="224"/>
      <c r="J41" s="224"/>
      <c r="K41" s="224"/>
      <c r="L41" s="224"/>
      <c r="M41" s="224"/>
      <c r="N41" s="226"/>
      <c r="O41" s="224"/>
      <c r="P41" s="224"/>
      <c r="Q41" s="228"/>
      <c r="R41"/>
      <c r="T41" s="316"/>
      <c r="U41" s="321"/>
      <c r="V41" s="320"/>
      <c r="AB41"/>
    </row>
    <row r="42" spans="1:28" s="6" customFormat="1" x14ac:dyDescent="0.2">
      <c r="A42" s="229"/>
      <c r="B42" s="224" t="s">
        <v>130</v>
      </c>
      <c r="C42" s="230"/>
      <c r="D42" s="231"/>
      <c r="E42" s="231">
        <f>C38+D38+E38</f>
        <v>0</v>
      </c>
      <c r="F42" s="230"/>
      <c r="G42" s="230"/>
      <c r="H42" s="231"/>
      <c r="I42" s="231">
        <f>G38+H38+I38</f>
        <v>0</v>
      </c>
      <c r="J42" s="230"/>
      <c r="K42" s="230"/>
      <c r="L42" s="231"/>
      <c r="M42" s="231">
        <f>K38+L38+M38</f>
        <v>0</v>
      </c>
      <c r="N42" s="230"/>
      <c r="O42" s="230"/>
      <c r="P42" s="231"/>
      <c r="Q42" s="232">
        <f>E42+I42+M42</f>
        <v>0</v>
      </c>
      <c r="R42"/>
      <c r="T42" s="316"/>
      <c r="U42" s="321"/>
      <c r="V42" s="323"/>
      <c r="AB42"/>
    </row>
    <row r="43" spans="1:28" x14ac:dyDescent="0.2">
      <c r="A43" s="169"/>
      <c r="B43" s="170"/>
      <c r="C43" s="170"/>
      <c r="D43" s="170"/>
      <c r="E43" s="170"/>
      <c r="F43" s="170"/>
      <c r="G43" s="170"/>
      <c r="H43" s="170"/>
      <c r="I43" s="170"/>
      <c r="J43" s="170"/>
      <c r="K43" s="170"/>
      <c r="L43" s="170"/>
      <c r="M43" s="170"/>
      <c r="N43" s="170"/>
      <c r="O43" s="170"/>
      <c r="P43" s="170"/>
      <c r="Q43" s="217"/>
      <c r="T43" s="324"/>
      <c r="U43" s="325"/>
      <c r="V43" s="326"/>
    </row>
    <row r="44" spans="1:28" s="6" customFormat="1" x14ac:dyDescent="0.2">
      <c r="A44" s="235"/>
      <c r="B44" s="94"/>
      <c r="C44" s="94"/>
      <c r="D44" s="94"/>
      <c r="E44" s="94"/>
      <c r="F44" s="94"/>
      <c r="G44" s="94"/>
      <c r="H44" s="94"/>
      <c r="I44" s="94"/>
      <c r="J44" s="94"/>
      <c r="K44" s="94"/>
      <c r="L44" s="94"/>
      <c r="M44" s="94"/>
      <c r="N44" s="94"/>
      <c r="O44" s="94"/>
      <c r="P44" s="94"/>
      <c r="Q44" s="236"/>
      <c r="R44"/>
      <c r="S44"/>
      <c r="T44" s="324" t="s">
        <v>244</v>
      </c>
      <c r="U44" s="321" t="s">
        <v>51</v>
      </c>
      <c r="V44" s="327">
        <f>+'FRACCIÓN I 2016'!R41</f>
        <v>0</v>
      </c>
      <c r="W44"/>
      <c r="X44"/>
      <c r="Y44"/>
      <c r="Z44"/>
      <c r="AA44"/>
      <c r="AB44"/>
    </row>
    <row r="45" spans="1:28" s="6" customFormat="1" ht="13.5" thickBot="1" x14ac:dyDescent="0.25">
      <c r="A45" s="237"/>
      <c r="B45" s="238"/>
      <c r="C45" s="238"/>
      <c r="D45" s="238"/>
      <c r="E45" s="238"/>
      <c r="F45" s="238"/>
      <c r="G45" s="238"/>
      <c r="H45" s="238"/>
      <c r="I45" s="238"/>
      <c r="J45" s="238"/>
      <c r="K45" s="238"/>
      <c r="L45" s="238"/>
      <c r="M45" s="238"/>
      <c r="N45" s="238"/>
      <c r="O45" s="238"/>
      <c r="P45" s="238"/>
      <c r="Q45" s="239"/>
      <c r="R45"/>
      <c r="S45"/>
      <c r="T45" s="324"/>
      <c r="U45" s="319"/>
      <c r="V45" s="320"/>
      <c r="W45"/>
      <c r="X45"/>
      <c r="Y45"/>
      <c r="Z45"/>
      <c r="AA45"/>
      <c r="AB45"/>
    </row>
    <row r="46" spans="1:28" s="6" customFormat="1" ht="12.75" customHeight="1" thickBot="1" x14ac:dyDescent="0.25">
      <c r="A46"/>
      <c r="B46"/>
      <c r="C46"/>
      <c r="D46"/>
      <c r="E46"/>
      <c r="F46"/>
      <c r="G46"/>
      <c r="H46"/>
      <c r="I46"/>
      <c r="J46"/>
      <c r="K46"/>
      <c r="L46"/>
      <c r="M46"/>
      <c r="N46"/>
      <c r="O46"/>
      <c r="P46"/>
      <c r="Q46"/>
      <c r="R46"/>
      <c r="S46"/>
      <c r="T46" s="328" t="s">
        <v>245</v>
      </c>
      <c r="U46" s="319"/>
      <c r="V46" s="329">
        <f>+V40+V42-V44</f>
        <v>0</v>
      </c>
      <c r="W46"/>
      <c r="X46"/>
      <c r="Y46"/>
      <c r="Z46"/>
      <c r="AA46"/>
      <c r="AB46"/>
    </row>
    <row r="47" spans="1:28" s="6" customFormat="1" ht="13.5" customHeight="1" thickTop="1" x14ac:dyDescent="0.2">
      <c r="A47"/>
      <c r="B47"/>
      <c r="C47"/>
      <c r="D47"/>
      <c r="E47"/>
      <c r="F47"/>
      <c r="G47"/>
      <c r="H47"/>
      <c r="I47"/>
      <c r="J47"/>
      <c r="K47"/>
      <c r="L47"/>
      <c r="M47"/>
      <c r="N47"/>
      <c r="O47"/>
      <c r="P47"/>
      <c r="Q47"/>
      <c r="R47"/>
      <c r="S47"/>
      <c r="T47" s="330"/>
      <c r="U47" s="331"/>
      <c r="V47" s="332"/>
      <c r="W47"/>
      <c r="X47"/>
      <c r="Y47"/>
      <c r="Z47"/>
      <c r="AA47"/>
      <c r="AB47" s="4"/>
    </row>
    <row r="48" spans="1:28" s="6" customFormat="1" x14ac:dyDescent="0.2">
      <c r="A48"/>
      <c r="B48"/>
      <c r="C48"/>
      <c r="D48"/>
      <c r="E48"/>
      <c r="F48"/>
      <c r="G48"/>
      <c r="H48"/>
      <c r="I48"/>
      <c r="J48"/>
      <c r="K48"/>
      <c r="L48"/>
      <c r="M48"/>
      <c r="N48"/>
      <c r="O48"/>
      <c r="P48"/>
      <c r="Q48"/>
      <c r="R48"/>
      <c r="S48"/>
      <c r="T48"/>
      <c r="U48"/>
      <c r="V48"/>
      <c r="W48"/>
      <c r="X48"/>
      <c r="Y48"/>
      <c r="Z48"/>
      <c r="AA48"/>
      <c r="AB48"/>
    </row>
    <row r="49" spans="1:28" s="6" customFormat="1" x14ac:dyDescent="0.2">
      <c r="A49"/>
      <c r="B49"/>
      <c r="C49"/>
      <c r="D49"/>
      <c r="E49"/>
      <c r="F49"/>
      <c r="G49"/>
      <c r="H49"/>
      <c r="I49"/>
      <c r="J49"/>
      <c r="K49"/>
      <c r="L49"/>
      <c r="M49"/>
      <c r="N49"/>
      <c r="O49"/>
      <c r="P49"/>
      <c r="Q49"/>
      <c r="R49"/>
      <c r="S49"/>
      <c r="T49"/>
      <c r="U49"/>
      <c r="V49"/>
      <c r="W49"/>
      <c r="X49"/>
      <c r="Y49"/>
      <c r="Z49"/>
      <c r="AA49"/>
      <c r="AB49"/>
    </row>
    <row r="50" spans="1:28" s="6" customFormat="1" x14ac:dyDescent="0.2">
      <c r="A50"/>
      <c r="B50"/>
      <c r="C50"/>
      <c r="D50"/>
      <c r="E50"/>
      <c r="F50"/>
      <c r="G50"/>
      <c r="H50"/>
      <c r="I50"/>
      <c r="J50"/>
      <c r="K50"/>
      <c r="L50"/>
      <c r="M50"/>
      <c r="N50"/>
      <c r="O50"/>
      <c r="P50"/>
      <c r="Q50"/>
      <c r="AB50"/>
    </row>
  </sheetData>
  <mergeCells count="40">
    <mergeCell ref="U37:V37"/>
    <mergeCell ref="B18:B19"/>
    <mergeCell ref="B24:B25"/>
    <mergeCell ref="B27:B28"/>
    <mergeCell ref="S2:AA2"/>
    <mergeCell ref="S17:AA17"/>
    <mergeCell ref="U18:Y18"/>
    <mergeCell ref="S4:AA4"/>
    <mergeCell ref="Y6:AA6"/>
    <mergeCell ref="S6:U6"/>
    <mergeCell ref="V6:X6"/>
    <mergeCell ref="V28:Y28"/>
    <mergeCell ref="Z28:Z29"/>
    <mergeCell ref="X20:X21"/>
    <mergeCell ref="Y20:Y21"/>
    <mergeCell ref="Z20:Z21"/>
    <mergeCell ref="AC5:AH7"/>
    <mergeCell ref="A6:M6"/>
    <mergeCell ref="G8:I8"/>
    <mergeCell ref="K8:M8"/>
    <mergeCell ref="A7:A9"/>
    <mergeCell ref="B7:B9"/>
    <mergeCell ref="S7:U8"/>
    <mergeCell ref="V7:X8"/>
    <mergeCell ref="Y7:AA8"/>
    <mergeCell ref="AB7:AB8"/>
    <mergeCell ref="S9:U9"/>
    <mergeCell ref="V9:X9"/>
    <mergeCell ref="Y9:AA9"/>
    <mergeCell ref="S5:AA5"/>
    <mergeCell ref="O7:Q8"/>
    <mergeCell ref="O6:Q6"/>
    <mergeCell ref="B21:B22"/>
    <mergeCell ref="C7:M7"/>
    <mergeCell ref="C8:E8"/>
    <mergeCell ref="A1:Q1"/>
    <mergeCell ref="A2:Q2"/>
    <mergeCell ref="A3:Q3"/>
    <mergeCell ref="A4:Q4"/>
    <mergeCell ref="A5:Q5"/>
  </mergeCells>
  <printOptions horizontalCentered="1"/>
  <pageMargins left="0.78740157480314965" right="0.39370078740157483" top="0.78740157480314965" bottom="0.39370078740157483" header="0.31496062992125984" footer="0.31496062992125984"/>
  <pageSetup scale="30" fitToHeight="2" orientation="landscape" r:id="rId1"/>
  <colBreaks count="1" manualBreakCount="1">
    <brk id="18" max="4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H50"/>
  <sheetViews>
    <sheetView view="pageBreakPreview" topLeftCell="A14" zoomScale="60" zoomScaleNormal="50" workbookViewId="0">
      <selection sqref="A1:Q45"/>
    </sheetView>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8.7109375" customWidth="1"/>
    <col min="19" max="19" width="9.140625" customWidth="1"/>
    <col min="20" max="20" width="12.7109375" customWidth="1"/>
    <col min="21" max="21" width="12" customWidth="1"/>
    <col min="22" max="22" width="11.7109375" bestFit="1" customWidth="1"/>
    <col min="23" max="23" width="15.28515625" customWidth="1"/>
    <col min="24" max="24" width="15" customWidth="1"/>
    <col min="25" max="25" width="12.85546875" customWidth="1"/>
    <col min="26" max="26" width="14.140625" customWidth="1"/>
    <col min="27" max="27" width="14.7109375" customWidth="1"/>
    <col min="28" max="28" width="9.42578125" customWidth="1"/>
  </cols>
  <sheetData>
    <row r="1" spans="1:34" s="105" customFormat="1" ht="20.25" customHeight="1" x14ac:dyDescent="0.2">
      <c r="A1" s="530" t="s">
        <v>195</v>
      </c>
      <c r="B1" s="531"/>
      <c r="C1" s="531"/>
      <c r="D1" s="531"/>
      <c r="E1" s="531"/>
      <c r="F1" s="531"/>
      <c r="G1" s="531"/>
      <c r="H1" s="531"/>
      <c r="I1" s="531"/>
      <c r="J1" s="531"/>
      <c r="K1" s="531"/>
      <c r="L1" s="531"/>
      <c r="M1" s="531"/>
      <c r="N1" s="531"/>
      <c r="O1" s="531"/>
      <c r="P1" s="531"/>
      <c r="Q1" s="531"/>
      <c r="R1" s="104"/>
      <c r="S1" s="104"/>
      <c r="T1" s="104"/>
    </row>
    <row r="2" spans="1:34" s="105" customFormat="1" ht="20.25" customHeight="1" x14ac:dyDescent="0.2">
      <c r="A2" s="531" t="s">
        <v>112</v>
      </c>
      <c r="B2" s="531"/>
      <c r="C2" s="531"/>
      <c r="D2" s="531"/>
      <c r="E2" s="531"/>
      <c r="F2" s="531"/>
      <c r="G2" s="531"/>
      <c r="H2" s="531"/>
      <c r="I2" s="531"/>
      <c r="J2" s="531"/>
      <c r="K2" s="531"/>
      <c r="L2" s="531"/>
      <c r="M2" s="531"/>
      <c r="N2" s="531"/>
      <c r="O2" s="531"/>
      <c r="P2" s="531"/>
      <c r="Q2" s="531"/>
      <c r="R2" s="104"/>
      <c r="S2" s="533" t="s">
        <v>194</v>
      </c>
      <c r="T2" s="534"/>
      <c r="U2" s="534"/>
      <c r="V2" s="534"/>
      <c r="W2" s="534"/>
      <c r="X2" s="534"/>
      <c r="Y2" s="534"/>
      <c r="Z2" s="534"/>
      <c r="AA2" s="535"/>
    </row>
    <row r="3" spans="1:34" s="105" customFormat="1" ht="20.25" customHeight="1" x14ac:dyDescent="0.2">
      <c r="A3" s="531" t="s">
        <v>14</v>
      </c>
      <c r="B3" s="531"/>
      <c r="C3" s="531"/>
      <c r="D3" s="531"/>
      <c r="E3" s="531"/>
      <c r="F3" s="531"/>
      <c r="G3" s="531"/>
      <c r="H3" s="531"/>
      <c r="I3" s="531"/>
      <c r="J3" s="531"/>
      <c r="K3" s="531"/>
      <c r="L3" s="531"/>
      <c r="M3" s="531"/>
      <c r="N3" s="531"/>
      <c r="O3" s="531"/>
      <c r="P3" s="531"/>
      <c r="Q3" s="531"/>
      <c r="R3" s="104"/>
      <c r="S3" s="104"/>
      <c r="T3" s="104"/>
    </row>
    <row r="4" spans="1:34" s="105" customFormat="1" ht="20.25" customHeight="1" x14ac:dyDescent="0.2">
      <c r="A4" s="532" t="s">
        <v>1</v>
      </c>
      <c r="B4" s="532"/>
      <c r="C4" s="532"/>
      <c r="D4" s="532"/>
      <c r="E4" s="532"/>
      <c r="F4" s="532"/>
      <c r="G4" s="532"/>
      <c r="H4" s="532"/>
      <c r="I4" s="532"/>
      <c r="J4" s="532"/>
      <c r="K4" s="532"/>
      <c r="L4" s="532"/>
      <c r="M4" s="532"/>
      <c r="N4" s="532"/>
      <c r="O4" s="532"/>
      <c r="P4" s="532"/>
      <c r="Q4" s="532"/>
      <c r="S4" s="543" t="s">
        <v>43</v>
      </c>
      <c r="T4" s="544"/>
      <c r="U4" s="544"/>
      <c r="V4" s="544"/>
      <c r="W4" s="544"/>
      <c r="X4" s="544"/>
      <c r="Y4" s="544"/>
      <c r="Z4" s="544"/>
      <c r="AA4" s="545"/>
      <c r="AD4" s="106"/>
    </row>
    <row r="5" spans="1:34" s="105" customFormat="1" ht="20.25" customHeight="1" x14ac:dyDescent="0.2">
      <c r="A5" s="532" t="s">
        <v>120</v>
      </c>
      <c r="B5" s="532"/>
      <c r="C5" s="532"/>
      <c r="D5" s="532"/>
      <c r="E5" s="532"/>
      <c r="F5" s="532"/>
      <c r="G5" s="532"/>
      <c r="H5" s="532"/>
      <c r="I5" s="532"/>
      <c r="J5" s="532"/>
      <c r="K5" s="532"/>
      <c r="L5" s="532"/>
      <c r="M5" s="532"/>
      <c r="N5" s="532"/>
      <c r="O5" s="532"/>
      <c r="P5" s="532"/>
      <c r="Q5" s="532"/>
      <c r="S5" s="551">
        <f>Y32</f>
        <v>0</v>
      </c>
      <c r="T5" s="552"/>
      <c r="U5" s="552"/>
      <c r="V5" s="552"/>
      <c r="W5" s="552"/>
      <c r="X5" s="552"/>
      <c r="Y5" s="552"/>
      <c r="Z5" s="552"/>
      <c r="AA5" s="553"/>
      <c r="AC5" s="554" t="s">
        <v>213</v>
      </c>
      <c r="AD5" s="554"/>
      <c r="AE5" s="554"/>
      <c r="AF5" s="554"/>
      <c r="AG5" s="554"/>
      <c r="AH5" s="554"/>
    </row>
    <row r="6" spans="1:34" ht="18" x14ac:dyDescent="0.25">
      <c r="A6" s="508" t="s">
        <v>76</v>
      </c>
      <c r="B6" s="509"/>
      <c r="C6" s="509"/>
      <c r="D6" s="509"/>
      <c r="E6" s="509"/>
      <c r="F6" s="509"/>
      <c r="G6" s="509"/>
      <c r="H6" s="509"/>
      <c r="I6" s="509"/>
      <c r="J6" s="509"/>
      <c r="K6" s="509"/>
      <c r="L6" s="509"/>
      <c r="M6" s="510"/>
      <c r="N6" s="233"/>
      <c r="O6" s="508" t="s">
        <v>121</v>
      </c>
      <c r="P6" s="509"/>
      <c r="Q6" s="510"/>
      <c r="R6" s="1"/>
      <c r="S6" s="546">
        <v>0.2</v>
      </c>
      <c r="T6" s="547"/>
      <c r="U6" s="547"/>
      <c r="V6" s="546">
        <v>0.7</v>
      </c>
      <c r="W6" s="547"/>
      <c r="X6" s="547"/>
      <c r="Y6" s="546">
        <v>0.1</v>
      </c>
      <c r="Z6" s="547"/>
      <c r="AA6" s="547"/>
      <c r="AB6" s="103">
        <f>S6+V6+Y6</f>
        <v>0.99999999999999989</v>
      </c>
      <c r="AC6" s="554"/>
      <c r="AD6" s="554"/>
      <c r="AE6" s="554"/>
      <c r="AF6" s="554"/>
      <c r="AG6" s="554"/>
      <c r="AH6" s="554"/>
    </row>
    <row r="7" spans="1:34" ht="12.75" customHeight="1" x14ac:dyDescent="0.2">
      <c r="A7" s="511" t="s">
        <v>2</v>
      </c>
      <c r="B7" s="512" t="s">
        <v>13</v>
      </c>
      <c r="C7" s="519" t="s">
        <v>15</v>
      </c>
      <c r="D7" s="520"/>
      <c r="E7" s="520"/>
      <c r="F7" s="520"/>
      <c r="G7" s="520"/>
      <c r="H7" s="520"/>
      <c r="I7" s="520"/>
      <c r="J7" s="520"/>
      <c r="K7" s="520"/>
      <c r="L7" s="520"/>
      <c r="M7" s="521"/>
      <c r="N7" s="234"/>
      <c r="O7" s="513" t="s">
        <v>122</v>
      </c>
      <c r="P7" s="514"/>
      <c r="Q7" s="515"/>
      <c r="S7" s="497">
        <f>S5*S6</f>
        <v>0</v>
      </c>
      <c r="T7" s="498"/>
      <c r="U7" s="499"/>
      <c r="V7" s="497">
        <f>S5*V6</f>
        <v>0</v>
      </c>
      <c r="W7" s="498"/>
      <c r="X7" s="499"/>
      <c r="Y7" s="497">
        <f>Y6*S5</f>
        <v>0</v>
      </c>
      <c r="Z7" s="498"/>
      <c r="AA7" s="499"/>
      <c r="AB7" s="555">
        <f>S7+V7+Y7</f>
        <v>0</v>
      </c>
      <c r="AC7" s="554"/>
      <c r="AD7" s="554"/>
      <c r="AE7" s="554"/>
      <c r="AF7" s="554"/>
      <c r="AG7" s="554"/>
      <c r="AH7" s="554"/>
    </row>
    <row r="8" spans="1:34" ht="12.75" customHeight="1" x14ac:dyDescent="0.2">
      <c r="A8" s="511"/>
      <c r="B8" s="512"/>
      <c r="C8" s="522" t="s">
        <v>133</v>
      </c>
      <c r="D8" s="523"/>
      <c r="E8" s="524"/>
      <c r="F8" s="189"/>
      <c r="G8" s="525" t="s">
        <v>16</v>
      </c>
      <c r="H8" s="523"/>
      <c r="I8" s="524"/>
      <c r="J8" s="190"/>
      <c r="K8" s="526" t="s">
        <v>17</v>
      </c>
      <c r="L8" s="527"/>
      <c r="M8" s="528"/>
      <c r="N8" s="191"/>
      <c r="O8" s="516"/>
      <c r="P8" s="517"/>
      <c r="Q8" s="518"/>
      <c r="S8" s="500"/>
      <c r="T8" s="501"/>
      <c r="U8" s="502"/>
      <c r="V8" s="500"/>
      <c r="W8" s="501"/>
      <c r="X8" s="502"/>
      <c r="Y8" s="500"/>
      <c r="Z8" s="501"/>
      <c r="AA8" s="502"/>
      <c r="AB8" s="556"/>
    </row>
    <row r="9" spans="1:34" x14ac:dyDescent="0.2">
      <c r="A9" s="511"/>
      <c r="B9" s="512"/>
      <c r="C9" s="115" t="s">
        <v>38</v>
      </c>
      <c r="D9" s="115" t="s">
        <v>39</v>
      </c>
      <c r="E9" s="115" t="s">
        <v>40</v>
      </c>
      <c r="F9" s="192"/>
      <c r="G9" s="115" t="s">
        <v>38</v>
      </c>
      <c r="H9" s="115" t="s">
        <v>39</v>
      </c>
      <c r="I9" s="115" t="s">
        <v>40</v>
      </c>
      <c r="J9" s="192"/>
      <c r="K9" s="115" t="s">
        <v>38</v>
      </c>
      <c r="L9" s="115" t="s">
        <v>39</v>
      </c>
      <c r="M9" s="115" t="s">
        <v>40</v>
      </c>
      <c r="N9" s="192"/>
      <c r="O9" s="243" t="s">
        <v>219</v>
      </c>
      <c r="P9" s="241" t="s">
        <v>223</v>
      </c>
      <c r="Q9" s="242" t="s">
        <v>218</v>
      </c>
      <c r="S9" s="536" t="s">
        <v>133</v>
      </c>
      <c r="T9" s="537"/>
      <c r="U9" s="538"/>
      <c r="V9" s="539" t="s">
        <v>16</v>
      </c>
      <c r="W9" s="540"/>
      <c r="X9" s="541"/>
      <c r="Y9" s="539" t="s">
        <v>17</v>
      </c>
      <c r="Z9" s="540"/>
      <c r="AA9" s="541"/>
    </row>
    <row r="10" spans="1:34" x14ac:dyDescent="0.2">
      <c r="A10" s="193"/>
      <c r="B10" s="121"/>
      <c r="C10" s="122"/>
      <c r="D10" s="123"/>
      <c r="E10" s="124"/>
      <c r="F10" s="170"/>
      <c r="G10" s="122"/>
      <c r="H10" s="123"/>
      <c r="I10" s="124"/>
      <c r="J10" s="170"/>
      <c r="K10" s="122"/>
      <c r="L10" s="123"/>
      <c r="M10" s="124"/>
      <c r="N10" s="170"/>
      <c r="O10" s="122"/>
      <c r="P10" s="123"/>
      <c r="Q10" s="194"/>
      <c r="S10" s="44" t="s">
        <v>25</v>
      </c>
      <c r="T10" s="44" t="s">
        <v>26</v>
      </c>
      <c r="U10" s="44" t="s">
        <v>27</v>
      </c>
      <c r="V10" s="44" t="s">
        <v>25</v>
      </c>
      <c r="W10" s="44" t="s">
        <v>26</v>
      </c>
      <c r="X10" s="44" t="s">
        <v>27</v>
      </c>
      <c r="Y10" s="44" t="s">
        <v>25</v>
      </c>
      <c r="Z10" s="44" t="s">
        <v>26</v>
      </c>
      <c r="AA10" s="44" t="s">
        <v>27</v>
      </c>
    </row>
    <row r="11" spans="1:34" s="6" customFormat="1" x14ac:dyDescent="0.2">
      <c r="A11" s="169"/>
      <c r="B11" s="125"/>
      <c r="C11" s="129"/>
      <c r="D11" s="170"/>
      <c r="E11" s="133"/>
      <c r="F11" s="170"/>
      <c r="G11" s="129"/>
      <c r="H11" s="170"/>
      <c r="I11" s="133"/>
      <c r="J11" s="170"/>
      <c r="K11" s="129"/>
      <c r="L11" s="170"/>
      <c r="M11" s="133"/>
      <c r="N11" s="170"/>
      <c r="O11" s="195"/>
      <c r="P11" s="171"/>
      <c r="Q11" s="174"/>
      <c r="S11"/>
      <c r="T11"/>
      <c r="U11"/>
      <c r="V11"/>
      <c r="W11"/>
      <c r="X11"/>
      <c r="Y11"/>
      <c r="Z11"/>
      <c r="AA11"/>
      <c r="AB11"/>
      <c r="AC11"/>
      <c r="AD11"/>
      <c r="AE11"/>
      <c r="AF11"/>
      <c r="AG11"/>
      <c r="AH11"/>
    </row>
    <row r="12" spans="1:34" s="6" customFormat="1" ht="24" customHeight="1" x14ac:dyDescent="0.2">
      <c r="A12" s="196" t="e">
        <f>VLOOKUP('HOJA DE TRABAJO DE LA UPE'!$A$2,Hoja1!$B$2:$C$35,2,FALSE)</f>
        <v>#N/A</v>
      </c>
      <c r="B12" s="240" t="str">
        <f>'HOJA DE TRABAJO DE LA UPE'!D51</f>
        <v>SUBSIDIOS FEDERALES PARA ORGANISMOS D. E.</v>
      </c>
      <c r="C12" s="197">
        <f>S12</f>
        <v>0</v>
      </c>
      <c r="D12" s="198">
        <f>T12</f>
        <v>0</v>
      </c>
      <c r="E12" s="199">
        <f>U12</f>
        <v>0</v>
      </c>
      <c r="F12" s="200"/>
      <c r="G12" s="197">
        <f>V12</f>
        <v>0</v>
      </c>
      <c r="H12" s="201">
        <f>W12</f>
        <v>0</v>
      </c>
      <c r="I12" s="202">
        <f>X12</f>
        <v>0</v>
      </c>
      <c r="J12" s="200"/>
      <c r="K12" s="203">
        <f>Y12</f>
        <v>0</v>
      </c>
      <c r="L12" s="201">
        <f>Z12</f>
        <v>0</v>
      </c>
      <c r="M12" s="202">
        <f>AA12</f>
        <v>0</v>
      </c>
      <c r="N12" s="171"/>
      <c r="O12" s="204">
        <f>'FRACCIÓN III 3er 2016'!Q12+C12+G12+K12</f>
        <v>0</v>
      </c>
      <c r="P12" s="205">
        <f>O12+D12+H12+L12</f>
        <v>0</v>
      </c>
      <c r="Q12" s="206">
        <f>P12+E12+I12+M12</f>
        <v>0</v>
      </c>
      <c r="S12" s="12">
        <f>S7/3</f>
        <v>0</v>
      </c>
      <c r="T12" s="12">
        <f>S7/3</f>
        <v>0</v>
      </c>
      <c r="U12" s="12">
        <f>S7/3</f>
        <v>0</v>
      </c>
      <c r="V12" s="12">
        <f>V7/3</f>
        <v>0</v>
      </c>
      <c r="W12" s="12">
        <f>V7/3</f>
        <v>0</v>
      </c>
      <c r="X12" s="12">
        <f>V7/3</f>
        <v>0</v>
      </c>
      <c r="Y12" s="12">
        <f>Y7/3</f>
        <v>0</v>
      </c>
      <c r="Z12" s="12">
        <f>Y7/3</f>
        <v>0</v>
      </c>
      <c r="AA12" s="12">
        <f>Y7/3</f>
        <v>0</v>
      </c>
      <c r="AB12"/>
      <c r="AC12"/>
      <c r="AD12"/>
      <c r="AE12"/>
      <c r="AF12"/>
      <c r="AG12"/>
      <c r="AH12"/>
    </row>
    <row r="13" spans="1:34" s="6" customFormat="1" ht="24" customHeight="1" x14ac:dyDescent="0.2">
      <c r="A13" s="169"/>
      <c r="B13" s="207"/>
      <c r="C13" s="129"/>
      <c r="D13" s="170"/>
      <c r="E13" s="208"/>
      <c r="F13" s="170"/>
      <c r="G13" s="129"/>
      <c r="H13" s="209"/>
      <c r="I13" s="133"/>
      <c r="J13" s="170"/>
      <c r="K13" s="210"/>
      <c r="L13" s="209"/>
      <c r="M13" s="133"/>
      <c r="N13" s="171"/>
      <c r="O13" s="211"/>
      <c r="P13" s="171"/>
      <c r="Q13" s="174"/>
      <c r="S13" s="40"/>
      <c r="T13" s="40"/>
      <c r="U13" s="40"/>
      <c r="V13" s="40"/>
      <c r="W13" s="40"/>
      <c r="X13" s="40"/>
      <c r="Y13" s="40"/>
      <c r="Z13" s="40"/>
      <c r="AA13" s="40"/>
      <c r="AB13"/>
      <c r="AC13"/>
      <c r="AD13"/>
      <c r="AE13"/>
      <c r="AF13"/>
      <c r="AG13"/>
      <c r="AH13"/>
    </row>
    <row r="14" spans="1:34" s="6" customFormat="1" ht="24" customHeight="1" x14ac:dyDescent="0.2">
      <c r="A14" s="169"/>
      <c r="B14" s="207"/>
      <c r="C14" s="129"/>
      <c r="D14" s="170"/>
      <c r="E14" s="133"/>
      <c r="F14" s="170"/>
      <c r="G14" s="129"/>
      <c r="H14" s="170"/>
      <c r="I14" s="133"/>
      <c r="J14" s="170"/>
      <c r="K14" s="195"/>
      <c r="L14" s="171"/>
      <c r="M14" s="142"/>
      <c r="N14" s="171"/>
      <c r="O14" s="195"/>
      <c r="P14" s="171"/>
      <c r="Q14" s="174"/>
      <c r="S14"/>
      <c r="T14"/>
      <c r="U14"/>
      <c r="V14"/>
      <c r="W14"/>
      <c r="X14"/>
      <c r="Y14"/>
      <c r="Z14"/>
      <c r="AA14"/>
      <c r="AB14"/>
      <c r="AC14"/>
      <c r="AD14"/>
      <c r="AE14"/>
      <c r="AF14"/>
      <c r="AG14"/>
      <c r="AH14"/>
    </row>
    <row r="15" spans="1:34" s="6" customFormat="1" ht="24" customHeight="1" thickBot="1" x14ac:dyDescent="0.3">
      <c r="A15" s="212" t="s">
        <v>21</v>
      </c>
      <c r="B15" s="216" t="str">
        <f>'HOJA DE TRABAJO DE LA UPE'!D52</f>
        <v>CARRERA DOCENTE</v>
      </c>
      <c r="C15" s="129"/>
      <c r="D15" s="170"/>
      <c r="E15" s="133"/>
      <c r="F15" s="170"/>
      <c r="G15" s="129"/>
      <c r="H15" s="170"/>
      <c r="I15" s="133"/>
      <c r="J15" s="170"/>
      <c r="K15" s="204">
        <f>'HOJA DE TRABAJO DE LA UPE'!P32</f>
        <v>0</v>
      </c>
      <c r="L15" s="178">
        <f>'HOJA DE TRABAJO DE LA UPE'!Q32</f>
        <v>0</v>
      </c>
      <c r="M15" s="214">
        <f>'HOJA DE TRABAJO DE LA UPE'!R32</f>
        <v>0</v>
      </c>
      <c r="N15" s="171"/>
      <c r="O15" s="204">
        <f>'FRACCIÓN III 3er 2016'!Q15+K15</f>
        <v>0</v>
      </c>
      <c r="P15" s="178">
        <f>O15+L15</f>
        <v>0</v>
      </c>
      <c r="Q15" s="182">
        <f>P15+M15</f>
        <v>0</v>
      </c>
      <c r="S15"/>
      <c r="T15"/>
      <c r="U15"/>
      <c r="V15"/>
      <c r="W15"/>
      <c r="X15"/>
      <c r="Y15"/>
      <c r="Z15"/>
      <c r="AA15"/>
      <c r="AB15"/>
    </row>
    <row r="16" spans="1:34" s="6" customFormat="1" ht="24" customHeight="1" x14ac:dyDescent="0.2">
      <c r="A16" s="169"/>
      <c r="B16" s="213"/>
      <c r="C16" s="129"/>
      <c r="D16" s="170"/>
      <c r="E16" s="133"/>
      <c r="F16" s="170"/>
      <c r="G16" s="129"/>
      <c r="H16" s="170"/>
      <c r="I16" s="133"/>
      <c r="J16" s="170"/>
      <c r="K16" s="204"/>
      <c r="L16" s="171"/>
      <c r="M16" s="142"/>
      <c r="N16" s="171"/>
      <c r="O16" s="195"/>
      <c r="P16" s="171"/>
      <c r="Q16" s="174"/>
      <c r="S16" s="15"/>
      <c r="T16" s="16"/>
      <c r="U16" s="16"/>
      <c r="V16" s="16"/>
      <c r="W16" s="16"/>
      <c r="X16" s="16"/>
      <c r="Y16" s="16"/>
      <c r="Z16" s="16"/>
      <c r="AA16" s="17"/>
      <c r="AB16"/>
    </row>
    <row r="17" spans="1:28" s="6" customFormat="1" ht="24" customHeight="1" x14ac:dyDescent="0.2">
      <c r="A17" s="169"/>
      <c r="B17" s="213"/>
      <c r="C17" s="129"/>
      <c r="D17" s="170"/>
      <c r="E17" s="215"/>
      <c r="F17" s="170"/>
      <c r="G17" s="129"/>
      <c r="H17" s="170"/>
      <c r="I17" s="133"/>
      <c r="J17" s="170"/>
      <c r="K17" s="204"/>
      <c r="L17" s="171"/>
      <c r="M17" s="142"/>
      <c r="N17" s="171"/>
      <c r="O17" s="195"/>
      <c r="P17" s="171"/>
      <c r="Q17" s="174"/>
      <c r="S17" s="548" t="s">
        <v>123</v>
      </c>
      <c r="T17" s="549"/>
      <c r="U17" s="549"/>
      <c r="V17" s="549"/>
      <c r="W17" s="549"/>
      <c r="X17" s="549"/>
      <c r="Y17" s="549"/>
      <c r="Z17" s="549"/>
      <c r="AA17" s="550"/>
      <c r="AB17"/>
    </row>
    <row r="18" spans="1:28" s="6" customFormat="1" ht="24" customHeight="1" x14ac:dyDescent="0.25">
      <c r="A18" s="212" t="s">
        <v>21</v>
      </c>
      <c r="B18" s="496" t="str">
        <f>'HOJA DE TRABAJO DE LA UPE'!D53</f>
        <v>PROG. DE EXPANSIÓN DE LA OFERTA EDUCATIVA EN EDUC. SUP. (PROEXOEES)</v>
      </c>
      <c r="C18" s="129"/>
      <c r="D18" s="170"/>
      <c r="E18" s="133"/>
      <c r="F18" s="170"/>
      <c r="G18" s="129"/>
      <c r="H18" s="170"/>
      <c r="I18" s="133"/>
      <c r="J18" s="170"/>
      <c r="K18" s="204">
        <f>'HOJA DE TRABAJO DE LA UPE'!P34</f>
        <v>0</v>
      </c>
      <c r="L18" s="178">
        <f>'HOJA DE TRABAJO DE LA UPE'!Q34</f>
        <v>0</v>
      </c>
      <c r="M18" s="214">
        <f>'HOJA DE TRABAJO DE LA UPE'!R34</f>
        <v>0</v>
      </c>
      <c r="N18" s="171"/>
      <c r="O18" s="204">
        <f>'FRACCIÓN III 3er 2016'!Q18+K18</f>
        <v>0</v>
      </c>
      <c r="P18" s="178">
        <f>O18+L18</f>
        <v>0</v>
      </c>
      <c r="Q18" s="182">
        <f>P18+M18</f>
        <v>0</v>
      </c>
      <c r="S18" s="19"/>
      <c r="T18" s="2"/>
      <c r="U18" s="542" t="s">
        <v>90</v>
      </c>
      <c r="V18" s="542"/>
      <c r="W18" s="542"/>
      <c r="X18" s="542"/>
      <c r="Y18" s="542"/>
      <c r="Z18" s="2"/>
      <c r="AA18" s="18"/>
      <c r="AB18"/>
    </row>
    <row r="19" spans="1:28" s="6" customFormat="1" ht="24" customHeight="1" x14ac:dyDescent="0.2">
      <c r="A19" s="169"/>
      <c r="B19" s="496"/>
      <c r="C19" s="129"/>
      <c r="D19" s="170"/>
      <c r="E19" s="133"/>
      <c r="F19" s="170"/>
      <c r="G19" s="129"/>
      <c r="H19" s="170"/>
      <c r="I19" s="133"/>
      <c r="J19" s="170"/>
      <c r="K19" s="195"/>
      <c r="L19" s="171"/>
      <c r="M19" s="142"/>
      <c r="N19" s="171"/>
      <c r="O19" s="195"/>
      <c r="P19" s="171"/>
      <c r="Q19" s="174"/>
      <c r="S19" s="19"/>
      <c r="T19" s="2"/>
      <c r="U19" s="13"/>
      <c r="V19" s="2"/>
      <c r="W19" s="13"/>
      <c r="X19" s="2"/>
      <c r="Y19" s="2"/>
      <c r="Z19" s="2"/>
      <c r="AA19" s="18"/>
      <c r="AB19"/>
    </row>
    <row r="20" spans="1:28" s="6" customFormat="1" ht="24" customHeight="1" x14ac:dyDescent="0.2">
      <c r="A20" s="169"/>
      <c r="B20" s="213"/>
      <c r="C20" s="129"/>
      <c r="D20" s="170"/>
      <c r="E20" s="133"/>
      <c r="F20" s="170"/>
      <c r="G20" s="129"/>
      <c r="H20" s="170"/>
      <c r="I20" s="133"/>
      <c r="J20" s="170"/>
      <c r="K20" s="195"/>
      <c r="L20" s="171"/>
      <c r="M20" s="142"/>
      <c r="N20" s="171"/>
      <c r="O20" s="195"/>
      <c r="P20" s="171"/>
      <c r="Q20" s="174"/>
      <c r="S20" s="19"/>
      <c r="T20" s="2"/>
      <c r="U20" s="13"/>
      <c r="V20" s="2"/>
      <c r="W20" s="13"/>
      <c r="X20" s="557" t="s">
        <v>48</v>
      </c>
      <c r="Y20" s="559" t="s">
        <v>46</v>
      </c>
      <c r="Z20" s="561" t="s">
        <v>49</v>
      </c>
      <c r="AA20" s="18"/>
      <c r="AB20"/>
    </row>
    <row r="21" spans="1:28" s="6" customFormat="1" ht="24" customHeight="1" x14ac:dyDescent="0.25">
      <c r="A21" s="212" t="s">
        <v>21</v>
      </c>
      <c r="B21" s="529" t="str">
        <f>'HOJA DE TRABAJO DE LA UPE'!D54</f>
        <v>PROG. DE INCLUSIÓN Y LA EQUIDAD (PIEE)</v>
      </c>
      <c r="C21" s="129"/>
      <c r="D21" s="170"/>
      <c r="E21" s="133"/>
      <c r="F21" s="170"/>
      <c r="G21" s="129"/>
      <c r="H21" s="170"/>
      <c r="I21" s="133"/>
      <c r="J21" s="170"/>
      <c r="K21" s="204">
        <f>'HOJA DE TRABAJO DE LA UPE'!P36</f>
        <v>0</v>
      </c>
      <c r="L21" s="178">
        <f>'HOJA DE TRABAJO DE LA UPE'!Q36</f>
        <v>0</v>
      </c>
      <c r="M21" s="214">
        <f>'HOJA DE TRABAJO DE LA UPE'!R36</f>
        <v>0</v>
      </c>
      <c r="N21" s="171"/>
      <c r="O21" s="204">
        <f>'FRACCIÓN III 3er 2016'!Q21+K21</f>
        <v>0</v>
      </c>
      <c r="P21" s="178">
        <f>O21+L21</f>
        <v>0</v>
      </c>
      <c r="Q21" s="182">
        <f>P21+M21</f>
        <v>0</v>
      </c>
      <c r="S21" s="19"/>
      <c r="T21" s="2"/>
      <c r="U21" s="2"/>
      <c r="V21" s="2"/>
      <c r="W21" s="13"/>
      <c r="X21" s="558"/>
      <c r="Y21" s="560"/>
      <c r="Z21" s="562"/>
      <c r="AA21" s="18"/>
      <c r="AB21"/>
    </row>
    <row r="22" spans="1:28" s="6" customFormat="1" ht="24" customHeight="1" x14ac:dyDescent="0.2">
      <c r="A22" s="169"/>
      <c r="B22" s="529"/>
      <c r="C22" s="129"/>
      <c r="D22" s="170"/>
      <c r="E22" s="133"/>
      <c r="F22" s="170"/>
      <c r="G22" s="129"/>
      <c r="H22" s="170"/>
      <c r="I22" s="133"/>
      <c r="J22" s="170"/>
      <c r="K22" s="195"/>
      <c r="L22" s="171"/>
      <c r="M22" s="142"/>
      <c r="N22" s="171"/>
      <c r="O22" s="195"/>
      <c r="P22" s="171"/>
      <c r="Q22" s="174"/>
      <c r="S22" s="19"/>
      <c r="T22" s="2"/>
      <c r="U22" s="2"/>
      <c r="V22" s="2"/>
      <c r="W22" s="13"/>
      <c r="AA22" s="18"/>
      <c r="AB22"/>
    </row>
    <row r="23" spans="1:28" s="6" customFormat="1" ht="24" customHeight="1" x14ac:dyDescent="0.2">
      <c r="A23" s="169"/>
      <c r="B23" s="213"/>
      <c r="C23" s="129"/>
      <c r="D23" s="170"/>
      <c r="E23" s="133"/>
      <c r="F23" s="170"/>
      <c r="G23" s="129"/>
      <c r="H23" s="170"/>
      <c r="I23" s="133"/>
      <c r="J23" s="170"/>
      <c r="K23" s="195"/>
      <c r="L23" s="171"/>
      <c r="M23" s="142"/>
      <c r="N23" s="171"/>
      <c r="O23" s="195"/>
      <c r="P23" s="171"/>
      <c r="Q23" s="174"/>
      <c r="S23" s="292"/>
      <c r="T23" s="288"/>
      <c r="V23" s="287" t="s">
        <v>45</v>
      </c>
      <c r="W23" s="293"/>
      <c r="X23" s="295"/>
      <c r="Y23" s="296">
        <f>IF(X23="",0,1)</f>
        <v>0</v>
      </c>
      <c r="Z23" s="41" t="s">
        <v>50</v>
      </c>
      <c r="AA23" s="294"/>
      <c r="AB23"/>
    </row>
    <row r="24" spans="1:28" s="6" customFormat="1" ht="24" customHeight="1" x14ac:dyDescent="0.25">
      <c r="A24" s="212" t="s">
        <v>21</v>
      </c>
      <c r="B24" s="496" t="str">
        <f>'HOJA DE TRABAJO DE LA UPE'!D55</f>
        <v>PROG. PARA EL DESARROLLO PROFESIONAL DOCENTE (PRODEP)</v>
      </c>
      <c r="C24" s="129"/>
      <c r="D24" s="170"/>
      <c r="E24" s="133"/>
      <c r="F24" s="170"/>
      <c r="G24" s="129"/>
      <c r="H24" s="170"/>
      <c r="I24" s="133"/>
      <c r="J24" s="170"/>
      <c r="K24" s="204">
        <f>'HOJA DE TRABAJO DE LA UPE'!P38</f>
        <v>0</v>
      </c>
      <c r="L24" s="178">
        <f>'HOJA DE TRABAJO DE LA UPE'!Q38</f>
        <v>0</v>
      </c>
      <c r="M24" s="214">
        <f>'HOJA DE TRABAJO DE LA UPE'!R38</f>
        <v>0</v>
      </c>
      <c r="N24" s="171"/>
      <c r="O24" s="204">
        <f>'FRACCIÓN III 3er 2016'!Q24+K24</f>
        <v>0</v>
      </c>
      <c r="P24" s="178">
        <f>O24+L24</f>
        <v>0</v>
      </c>
      <c r="Q24" s="182">
        <f>P24+M24</f>
        <v>0</v>
      </c>
      <c r="S24" s="292"/>
      <c r="T24" s="293"/>
      <c r="V24" s="293"/>
      <c r="W24" s="293"/>
      <c r="X24" s="293"/>
      <c r="Y24" s="293"/>
      <c r="Z24" s="42"/>
      <c r="AA24" s="294"/>
      <c r="AB24"/>
    </row>
    <row r="25" spans="1:28" s="6" customFormat="1" ht="24" customHeight="1" thickBot="1" x14ac:dyDescent="0.25">
      <c r="A25" s="169"/>
      <c r="B25" s="496"/>
      <c r="C25" s="129"/>
      <c r="D25" s="170"/>
      <c r="E25" s="133"/>
      <c r="F25" s="170"/>
      <c r="G25" s="129"/>
      <c r="H25" s="170"/>
      <c r="I25" s="133"/>
      <c r="J25" s="170"/>
      <c r="K25" s="195"/>
      <c r="L25" s="171"/>
      <c r="M25" s="142"/>
      <c r="N25" s="171"/>
      <c r="O25" s="195"/>
      <c r="P25" s="171"/>
      <c r="Q25" s="174"/>
      <c r="S25" s="292"/>
      <c r="T25" s="293"/>
      <c r="V25" s="64" t="s">
        <v>47</v>
      </c>
      <c r="W25" s="63"/>
      <c r="X25" s="297">
        <f>X23</f>
        <v>0</v>
      </c>
      <c r="Y25" s="296">
        <f>Y23</f>
        <v>0</v>
      </c>
      <c r="Z25" s="41" t="s">
        <v>51</v>
      </c>
      <c r="AA25" s="294"/>
      <c r="AB25"/>
    </row>
    <row r="26" spans="1:28" s="6" customFormat="1" ht="24" customHeight="1" thickTop="1" thickBot="1" x14ac:dyDescent="0.25">
      <c r="A26" s="169"/>
      <c r="B26" s="213"/>
      <c r="C26" s="129"/>
      <c r="D26" s="170"/>
      <c r="E26" s="133"/>
      <c r="F26" s="170"/>
      <c r="G26" s="129"/>
      <c r="H26" s="170"/>
      <c r="I26" s="133"/>
      <c r="J26" s="170"/>
      <c r="K26" s="195"/>
      <c r="L26" s="171"/>
      <c r="M26" s="142"/>
      <c r="N26" s="171"/>
      <c r="O26" s="195"/>
      <c r="P26" s="171"/>
      <c r="Q26" s="174"/>
      <c r="S26" s="298"/>
      <c r="T26" s="299"/>
      <c r="U26" s="299"/>
      <c r="V26" s="299"/>
      <c r="W26" s="299"/>
      <c r="X26" s="299"/>
      <c r="Y26" s="299"/>
      <c r="Z26" s="299"/>
      <c r="AA26" s="300"/>
      <c r="AB26"/>
    </row>
    <row r="27" spans="1:28" s="6" customFormat="1" ht="24" customHeight="1" x14ac:dyDescent="0.25">
      <c r="A27" s="212" t="s">
        <v>21</v>
      </c>
      <c r="B27" s="496" t="str">
        <f>'HOJA DE TRABAJO DE LA UPE'!D56</f>
        <v>PROG. DE FORTALECIMIENTO DE LA CALIDAD EDUCATIVA (PFCE)</v>
      </c>
      <c r="C27" s="129"/>
      <c r="D27" s="170"/>
      <c r="E27" s="133"/>
      <c r="F27" s="170"/>
      <c r="G27" s="129"/>
      <c r="H27" s="170"/>
      <c r="I27" s="133"/>
      <c r="J27" s="170"/>
      <c r="K27" s="204">
        <f>'HOJA DE TRABAJO DE LA UPE'!P40</f>
        <v>0</v>
      </c>
      <c r="L27" s="178">
        <f>'HOJA DE TRABAJO DE LA UPE'!Q40</f>
        <v>0</v>
      </c>
      <c r="M27" s="214">
        <f>'HOJA DE TRABAJO DE LA UPE'!R40</f>
        <v>0</v>
      </c>
      <c r="N27" s="171"/>
      <c r="O27" s="204">
        <f>'FRACCIÓN III 3er 2016'!Q27+K27</f>
        <v>0</v>
      </c>
      <c r="P27" s="178">
        <f>O27+L27</f>
        <v>0</v>
      </c>
      <c r="Q27" s="182">
        <f>P27+M27</f>
        <v>0</v>
      </c>
      <c r="AB27"/>
    </row>
    <row r="28" spans="1:28" s="6" customFormat="1" ht="24" customHeight="1" x14ac:dyDescent="0.2">
      <c r="A28" s="169"/>
      <c r="B28" s="496"/>
      <c r="C28" s="129"/>
      <c r="D28" s="170"/>
      <c r="E28" s="133"/>
      <c r="F28" s="170"/>
      <c r="G28" s="129"/>
      <c r="H28" s="170"/>
      <c r="I28" s="133"/>
      <c r="J28" s="170"/>
      <c r="K28" s="195"/>
      <c r="L28" s="171"/>
      <c r="M28" s="142"/>
      <c r="N28" s="171"/>
      <c r="O28" s="195"/>
      <c r="P28" s="171"/>
      <c r="Q28" s="174"/>
      <c r="S28" s="293"/>
      <c r="T28" s="293"/>
      <c r="U28"/>
      <c r="V28" s="503" t="s">
        <v>77</v>
      </c>
      <c r="W28" s="504"/>
      <c r="X28" s="504"/>
      <c r="Y28" s="505"/>
      <c r="Z28" s="506" t="s">
        <v>227</v>
      </c>
      <c r="AA28" s="98"/>
    </row>
    <row r="29" spans="1:28" s="6" customFormat="1" ht="24" customHeight="1" x14ac:dyDescent="0.2">
      <c r="A29" s="169"/>
      <c r="B29" s="213"/>
      <c r="C29" s="129"/>
      <c r="D29" s="170"/>
      <c r="E29" s="133"/>
      <c r="F29" s="170"/>
      <c r="G29" s="129"/>
      <c r="H29" s="170"/>
      <c r="I29" s="133"/>
      <c r="J29" s="170"/>
      <c r="K29" s="195"/>
      <c r="L29" s="171"/>
      <c r="M29" s="142"/>
      <c r="N29" s="171"/>
      <c r="O29" s="195"/>
      <c r="P29" s="171"/>
      <c r="Q29" s="174"/>
      <c r="U29"/>
      <c r="V29" s="77" t="s">
        <v>78</v>
      </c>
      <c r="W29" s="77" t="s">
        <v>79</v>
      </c>
      <c r="X29" s="77" t="s">
        <v>80</v>
      </c>
      <c r="Y29" s="77" t="s">
        <v>81</v>
      </c>
      <c r="Z29" s="507" t="s">
        <v>47</v>
      </c>
      <c r="AA29"/>
    </row>
    <row r="30" spans="1:28" s="6" customFormat="1" ht="24" customHeight="1" x14ac:dyDescent="0.25">
      <c r="A30" s="212" t="s">
        <v>21</v>
      </c>
      <c r="B30" s="216" t="str">
        <f>'HOJA DE TRABAJO DE LA UPE'!D57</f>
        <v>AAA</v>
      </c>
      <c r="C30" s="129"/>
      <c r="D30" s="170"/>
      <c r="E30" s="133"/>
      <c r="F30" s="170"/>
      <c r="G30" s="129"/>
      <c r="H30" s="170"/>
      <c r="I30" s="133"/>
      <c r="J30" s="170"/>
      <c r="K30" s="204">
        <f>'HOJA DE TRABAJO DE LA UPE'!P42</f>
        <v>0</v>
      </c>
      <c r="L30" s="178">
        <f>'HOJA DE TRABAJO DE LA UPE'!Q42</f>
        <v>0</v>
      </c>
      <c r="M30" s="214">
        <f>'HOJA DE TRABAJO DE LA UPE'!R42</f>
        <v>0</v>
      </c>
      <c r="N30" s="171"/>
      <c r="O30" s="204">
        <f>'FRACCIÓN III 3er 2016'!Q30+K30</f>
        <v>0</v>
      </c>
      <c r="P30" s="178">
        <f>O30+L30</f>
        <v>0</v>
      </c>
      <c r="Q30" s="182">
        <f>P30+M30</f>
        <v>0</v>
      </c>
      <c r="U30" s="10"/>
      <c r="V30" s="112"/>
      <c r="W30" s="112"/>
      <c r="X30" s="81"/>
      <c r="Y30" s="78"/>
      <c r="Z30" s="78"/>
      <c r="AA30"/>
    </row>
    <row r="31" spans="1:28" s="6" customFormat="1" ht="24" customHeight="1" x14ac:dyDescent="0.2">
      <c r="A31" s="169"/>
      <c r="B31" s="213"/>
      <c r="C31" s="129"/>
      <c r="D31" s="170"/>
      <c r="E31" s="133"/>
      <c r="F31" s="170"/>
      <c r="G31" s="129"/>
      <c r="H31" s="170"/>
      <c r="I31" s="133"/>
      <c r="J31" s="170"/>
      <c r="K31" s="195"/>
      <c r="L31" s="171"/>
      <c r="M31" s="142"/>
      <c r="N31" s="171"/>
      <c r="O31" s="195"/>
      <c r="P31" s="171"/>
      <c r="Q31" s="174"/>
      <c r="S31"/>
      <c r="T31"/>
      <c r="U31"/>
      <c r="V31" s="78"/>
      <c r="W31" s="78"/>
      <c r="X31" s="78"/>
      <c r="Y31" s="78"/>
      <c r="Z31" s="78"/>
      <c r="AA31"/>
    </row>
    <row r="32" spans="1:28" s="6" customFormat="1" ht="24" customHeight="1" x14ac:dyDescent="0.2">
      <c r="A32" s="169"/>
      <c r="B32" s="125"/>
      <c r="C32" s="129"/>
      <c r="D32" s="170"/>
      <c r="E32" s="133"/>
      <c r="F32" s="170"/>
      <c r="G32" s="129"/>
      <c r="H32" s="170"/>
      <c r="I32" s="133"/>
      <c r="J32" s="170"/>
      <c r="K32" s="195"/>
      <c r="L32" s="171"/>
      <c r="M32" s="142"/>
      <c r="N32" s="171"/>
      <c r="O32" s="195"/>
      <c r="P32" s="171"/>
      <c r="Q32" s="174"/>
      <c r="R32"/>
      <c r="S32"/>
      <c r="T32"/>
      <c r="U32" s="10" t="s">
        <v>45</v>
      </c>
      <c r="V32" s="80">
        <f>'FRACCIÓN III 1er 2016'!V32</f>
        <v>0</v>
      </c>
      <c r="W32" s="80">
        <f>'FRACCIÓN III 2do 2016 '!W32</f>
        <v>0</v>
      </c>
      <c r="X32" s="80">
        <f>'FRACCIÓN III 3er 2016'!X32</f>
        <v>0</v>
      </c>
      <c r="Y32" s="80">
        <f>Y34*$Y23</f>
        <v>0</v>
      </c>
      <c r="Z32" s="80">
        <f>V32+W32+X32+Y32</f>
        <v>0</v>
      </c>
      <c r="AA32"/>
    </row>
    <row r="33" spans="1:28" s="6" customFormat="1" ht="24" customHeight="1" x14ac:dyDescent="0.25">
      <c r="A33" s="212" t="s">
        <v>21</v>
      </c>
      <c r="B33" s="216" t="str">
        <f>'HOJA DE TRABAJO DE LA UPE'!D58</f>
        <v>BBB</v>
      </c>
      <c r="C33" s="129"/>
      <c r="D33" s="170"/>
      <c r="E33" s="133"/>
      <c r="F33" s="170"/>
      <c r="G33" s="129"/>
      <c r="H33" s="170"/>
      <c r="I33" s="133"/>
      <c r="J33" s="170"/>
      <c r="K33" s="204">
        <f>'HOJA DE TRABAJO DE LA UPE'!P44</f>
        <v>0</v>
      </c>
      <c r="L33" s="178">
        <f>'HOJA DE TRABAJO DE LA UPE'!Q44</f>
        <v>0</v>
      </c>
      <c r="M33" s="214">
        <f>'HOJA DE TRABAJO DE LA UPE'!R44</f>
        <v>0</v>
      </c>
      <c r="N33" s="171"/>
      <c r="O33" s="204">
        <f>'FRACCIÓN III 3er 2016'!Q33+K33</f>
        <v>0</v>
      </c>
      <c r="P33" s="178">
        <f>O33+L33</f>
        <v>0</v>
      </c>
      <c r="Q33" s="182">
        <f>P33+M33</f>
        <v>0</v>
      </c>
      <c r="R33"/>
      <c r="S33"/>
      <c r="T33"/>
      <c r="U33" s="10"/>
      <c r="V33" s="111"/>
      <c r="W33" s="111"/>
      <c r="X33" s="111"/>
      <c r="Y33" s="111"/>
      <c r="Z33" s="111"/>
      <c r="AA33"/>
      <c r="AB33"/>
    </row>
    <row r="34" spans="1:28" s="6" customFormat="1" ht="24" customHeight="1" thickBot="1" x14ac:dyDescent="0.25">
      <c r="A34" s="169"/>
      <c r="B34" s="213"/>
      <c r="C34" s="129"/>
      <c r="D34" s="170"/>
      <c r="E34" s="133"/>
      <c r="F34" s="170"/>
      <c r="G34" s="129"/>
      <c r="H34" s="170"/>
      <c r="I34" s="133"/>
      <c r="J34" s="170"/>
      <c r="K34" s="195"/>
      <c r="L34" s="171"/>
      <c r="M34" s="142"/>
      <c r="N34" s="171"/>
      <c r="O34" s="195"/>
      <c r="P34" s="171"/>
      <c r="Q34" s="174"/>
      <c r="R34"/>
      <c r="S34"/>
      <c r="T34"/>
      <c r="U34"/>
      <c r="V34" s="79">
        <f>V30+V32</f>
        <v>0</v>
      </c>
      <c r="W34" s="79">
        <f>W30+W32</f>
        <v>0</v>
      </c>
      <c r="X34" s="79">
        <f>X30+X32</f>
        <v>0</v>
      </c>
      <c r="Y34" s="79">
        <f>'FRACCIÓN I 2016'!X12-'FRACCIÓN I 2016'!R12</f>
        <v>0</v>
      </c>
      <c r="Z34" s="79">
        <f>Z30+Z32</f>
        <v>0</v>
      </c>
      <c r="AA34"/>
    </row>
    <row r="35" spans="1:28" s="6" customFormat="1" ht="14.25" thickTop="1" thickBot="1" x14ac:dyDescent="0.25">
      <c r="A35" s="185"/>
      <c r="B35" s="218"/>
      <c r="C35" s="219"/>
      <c r="D35" s="186"/>
      <c r="E35" s="220"/>
      <c r="F35" s="186"/>
      <c r="G35" s="219"/>
      <c r="H35" s="186"/>
      <c r="I35" s="220"/>
      <c r="J35" s="186"/>
      <c r="K35" s="221"/>
      <c r="L35" s="187"/>
      <c r="M35" s="222"/>
      <c r="N35" s="187"/>
      <c r="O35" s="221"/>
      <c r="P35" s="187"/>
      <c r="Q35" s="188"/>
      <c r="R35" s="2"/>
      <c r="S35"/>
      <c r="T35"/>
      <c r="U35" s="10"/>
      <c r="V35" s="82"/>
      <c r="W35" s="82"/>
      <c r="X35" s="82"/>
      <c r="Y35"/>
      <c r="Z35"/>
      <c r="AA35"/>
    </row>
    <row r="36" spans="1:28" s="6" customFormat="1" x14ac:dyDescent="0.2">
      <c r="A36" s="169"/>
      <c r="B36" s="170"/>
      <c r="C36" s="170"/>
      <c r="D36" s="170"/>
      <c r="E36" s="170"/>
      <c r="F36" s="170"/>
      <c r="G36" s="170"/>
      <c r="H36" s="170"/>
      <c r="I36" s="170"/>
      <c r="J36" s="170"/>
      <c r="K36" s="171"/>
      <c r="L36" s="171"/>
      <c r="M36" s="171"/>
      <c r="N36" s="171"/>
      <c r="O36" s="171"/>
      <c r="P36" s="171"/>
      <c r="Q36" s="223"/>
      <c r="R36" s="2"/>
      <c r="AB36"/>
    </row>
    <row r="37" spans="1:28" s="6" customFormat="1" ht="15.75" x14ac:dyDescent="0.25">
      <c r="A37" s="169"/>
      <c r="B37" s="170"/>
      <c r="C37" s="170"/>
      <c r="D37" s="170"/>
      <c r="E37" s="170"/>
      <c r="F37" s="170"/>
      <c r="G37" s="170"/>
      <c r="H37" s="170"/>
      <c r="I37" s="170"/>
      <c r="J37" s="170"/>
      <c r="K37" s="171"/>
      <c r="L37" s="171"/>
      <c r="M37" s="171"/>
      <c r="N37" s="171"/>
      <c r="O37" s="171"/>
      <c r="P37" s="171"/>
      <c r="Q37" s="174"/>
      <c r="R37"/>
      <c r="T37" s="316"/>
      <c r="U37" s="494" t="s">
        <v>242</v>
      </c>
      <c r="V37" s="495"/>
      <c r="AB37"/>
    </row>
    <row r="38" spans="1:28" s="6" customFormat="1" ht="13.5" thickBot="1" x14ac:dyDescent="0.25">
      <c r="A38" s="169"/>
      <c r="B38" s="224" t="s">
        <v>20</v>
      </c>
      <c r="C38" s="225">
        <f>C12+C15+C18+C21+C24+C27+C30+C33</f>
        <v>0</v>
      </c>
      <c r="D38" s="225">
        <f>D12+D15+D18+D21+D24+D27+D30+D33</f>
        <v>0</v>
      </c>
      <c r="E38" s="225">
        <f>E12+E15+E18+E21+E24+E27+E30+E33</f>
        <v>0</v>
      </c>
      <c r="F38" s="224"/>
      <c r="G38" s="225">
        <f>G12+G15+G18+G21+G24+G27+G30+G33</f>
        <v>0</v>
      </c>
      <c r="H38" s="225">
        <f>H12+H15+H18+H21+H24+H27+H30+H33</f>
        <v>0</v>
      </c>
      <c r="I38" s="225">
        <f>I12+I15+I18+I21+I24+I27+I30+I33</f>
        <v>0</v>
      </c>
      <c r="J38" s="224"/>
      <c r="K38" s="225">
        <f>K12+K15+K18+K21+K24+K27+K30+K33</f>
        <v>0</v>
      </c>
      <c r="L38" s="225">
        <f>L12+L15+L18+L21+L24+L27+L30+L33</f>
        <v>0</v>
      </c>
      <c r="M38" s="225">
        <f>M12+M15+M18+M21+M24+M27+M30+M33</f>
        <v>0</v>
      </c>
      <c r="N38" s="226"/>
      <c r="O38" s="225">
        <f>O12+O15+O18+O21+O24+O27+O30+O33</f>
        <v>0</v>
      </c>
      <c r="P38" s="225">
        <f>P12+P15+P18+P21+P24+P27+P30+P33</f>
        <v>0</v>
      </c>
      <c r="Q38" s="227">
        <f>Q12+Q15+Q18+Q21+Q24+Q27+Q30+Q33</f>
        <v>0</v>
      </c>
      <c r="R38"/>
      <c r="T38" s="316"/>
      <c r="U38" s="317" t="s">
        <v>232</v>
      </c>
      <c r="V38" s="318"/>
      <c r="W38" s="305"/>
      <c r="AB38"/>
    </row>
    <row r="39" spans="1:28" s="6" customFormat="1" ht="13.5" thickTop="1" x14ac:dyDescent="0.2">
      <c r="A39" s="169"/>
      <c r="C39" s="307"/>
      <c r="D39" s="307"/>
      <c r="E39" s="307"/>
      <c r="F39" s="307"/>
      <c r="G39" s="307"/>
      <c r="H39" s="307"/>
      <c r="I39" s="307"/>
      <c r="J39" s="307"/>
      <c r="K39" s="307"/>
      <c r="L39" s="307"/>
      <c r="M39" s="307"/>
      <c r="N39" s="307"/>
      <c r="O39" s="307"/>
      <c r="P39" s="307"/>
      <c r="Q39" s="290"/>
      <c r="R39"/>
      <c r="T39" s="316"/>
      <c r="U39" s="319"/>
      <c r="V39" s="320"/>
      <c r="AB39"/>
    </row>
    <row r="40" spans="1:28" s="6" customFormat="1" x14ac:dyDescent="0.2">
      <c r="A40" s="169"/>
      <c r="B40" s="224" t="s">
        <v>19</v>
      </c>
      <c r="C40" s="289">
        <f>C38</f>
        <v>0</v>
      </c>
      <c r="D40" s="289">
        <f>D38+C40</f>
        <v>0</v>
      </c>
      <c r="E40" s="289">
        <f>E38+D40</f>
        <v>0</v>
      </c>
      <c r="F40" s="224"/>
      <c r="G40" s="289">
        <f>G38+E40</f>
        <v>0</v>
      </c>
      <c r="H40" s="289">
        <f>H38+G40</f>
        <v>0</v>
      </c>
      <c r="I40" s="289">
        <f>I38+H40</f>
        <v>0</v>
      </c>
      <c r="J40" s="224"/>
      <c r="K40" s="289">
        <f>K38+I40</f>
        <v>0</v>
      </c>
      <c r="L40" s="289">
        <f>L38+K40</f>
        <v>0</v>
      </c>
      <c r="M40" s="289">
        <f>M38+L40</f>
        <v>0</v>
      </c>
      <c r="N40" s="226"/>
      <c r="O40" s="289">
        <f>C38+G38+K38</f>
        <v>0</v>
      </c>
      <c r="P40" s="289">
        <f>D38+H38+L38+O40</f>
        <v>0</v>
      </c>
      <c r="Q40" s="291">
        <f>E38+I38+M38+P40</f>
        <v>0</v>
      </c>
      <c r="R40" s="9"/>
      <c r="T40" s="316" t="s">
        <v>243</v>
      </c>
      <c r="U40" s="321" t="s">
        <v>50</v>
      </c>
      <c r="V40" s="322">
        <f>Q38</f>
        <v>0</v>
      </c>
      <c r="W40" s="305"/>
      <c r="AB40"/>
    </row>
    <row r="41" spans="1:28" s="6" customFormat="1" x14ac:dyDescent="0.2">
      <c r="A41" s="169"/>
      <c r="B41" s="224"/>
      <c r="C41" s="224"/>
      <c r="D41" s="224"/>
      <c r="E41" s="224"/>
      <c r="F41" s="224"/>
      <c r="G41" s="224"/>
      <c r="H41" s="224"/>
      <c r="I41" s="224"/>
      <c r="J41" s="224"/>
      <c r="K41" s="224"/>
      <c r="L41" s="224"/>
      <c r="M41" s="224"/>
      <c r="N41" s="226"/>
      <c r="O41" s="224"/>
      <c r="P41" s="224"/>
      <c r="Q41" s="228"/>
      <c r="R41"/>
      <c r="T41" s="316"/>
      <c r="U41" s="321"/>
      <c r="V41" s="320"/>
      <c r="AB41"/>
    </row>
    <row r="42" spans="1:28" s="6" customFormat="1" x14ac:dyDescent="0.2">
      <c r="A42" s="229"/>
      <c r="B42" s="224" t="s">
        <v>130</v>
      </c>
      <c r="C42" s="230"/>
      <c r="D42" s="231"/>
      <c r="E42" s="231">
        <f>C38+D38+E38</f>
        <v>0</v>
      </c>
      <c r="F42" s="230"/>
      <c r="G42" s="230"/>
      <c r="H42" s="231"/>
      <c r="I42" s="231">
        <f>G38+H38+I38</f>
        <v>0</v>
      </c>
      <c r="J42" s="230"/>
      <c r="K42" s="230"/>
      <c r="L42" s="231"/>
      <c r="M42" s="231">
        <f>K38+L38+M38</f>
        <v>0</v>
      </c>
      <c r="N42" s="230"/>
      <c r="O42" s="230"/>
      <c r="P42" s="231"/>
      <c r="Q42" s="232">
        <f>E42+I42+M42</f>
        <v>0</v>
      </c>
      <c r="R42"/>
      <c r="T42" s="316"/>
      <c r="U42" s="321"/>
      <c r="V42" s="323"/>
      <c r="W42" s="305"/>
      <c r="AB42"/>
    </row>
    <row r="43" spans="1:28" x14ac:dyDescent="0.2">
      <c r="A43" s="169"/>
      <c r="B43" s="170"/>
      <c r="C43" s="170"/>
      <c r="D43" s="170"/>
      <c r="E43" s="170"/>
      <c r="F43" s="170"/>
      <c r="G43" s="170"/>
      <c r="H43" s="170"/>
      <c r="I43" s="170"/>
      <c r="J43" s="170"/>
      <c r="K43" s="170"/>
      <c r="L43" s="170"/>
      <c r="M43" s="170"/>
      <c r="N43" s="170"/>
      <c r="O43" s="170"/>
      <c r="P43" s="170"/>
      <c r="Q43" s="217"/>
      <c r="T43" s="324"/>
      <c r="U43" s="325"/>
      <c r="V43" s="326"/>
    </row>
    <row r="44" spans="1:28" s="6" customFormat="1" x14ac:dyDescent="0.2">
      <c r="A44" s="235"/>
      <c r="B44" s="94"/>
      <c r="C44" s="94"/>
      <c r="D44" s="94"/>
      <c r="E44" s="94"/>
      <c r="F44" s="94"/>
      <c r="G44" s="94"/>
      <c r="H44" s="94"/>
      <c r="I44" s="94"/>
      <c r="J44" s="94"/>
      <c r="K44" s="94"/>
      <c r="L44" s="94"/>
      <c r="M44" s="94"/>
      <c r="N44" s="94"/>
      <c r="O44" s="94"/>
      <c r="P44" s="94"/>
      <c r="Q44" s="236"/>
      <c r="R44"/>
      <c r="S44"/>
      <c r="T44" s="324" t="s">
        <v>244</v>
      </c>
      <c r="U44" s="321" t="s">
        <v>51</v>
      </c>
      <c r="V44" s="327">
        <f>+'FRACCIÓN I 2016'!X39</f>
        <v>0</v>
      </c>
      <c r="W44"/>
      <c r="X44"/>
      <c r="Y44"/>
      <c r="Z44"/>
      <c r="AA44"/>
      <c r="AB44"/>
    </row>
    <row r="45" spans="1:28" s="6" customFormat="1" ht="13.5" thickBot="1" x14ac:dyDescent="0.25">
      <c r="A45" s="237"/>
      <c r="B45" s="238"/>
      <c r="C45" s="238"/>
      <c r="D45" s="238"/>
      <c r="E45" s="238"/>
      <c r="F45" s="238"/>
      <c r="G45" s="238"/>
      <c r="H45" s="238"/>
      <c r="I45" s="238"/>
      <c r="J45" s="238"/>
      <c r="K45" s="238"/>
      <c r="L45" s="238"/>
      <c r="M45" s="238"/>
      <c r="N45" s="238"/>
      <c r="O45" s="238"/>
      <c r="P45" s="238"/>
      <c r="Q45" s="239"/>
      <c r="R45"/>
      <c r="S45"/>
      <c r="T45" s="324"/>
      <c r="U45" s="319"/>
      <c r="V45" s="320"/>
      <c r="W45"/>
      <c r="X45"/>
      <c r="Y45"/>
      <c r="Z45"/>
      <c r="AA45"/>
      <c r="AB45"/>
    </row>
    <row r="46" spans="1:28" s="6" customFormat="1" ht="12.75" customHeight="1" thickBot="1" x14ac:dyDescent="0.25">
      <c r="A46"/>
      <c r="B46"/>
      <c r="C46"/>
      <c r="D46"/>
      <c r="E46"/>
      <c r="F46"/>
      <c r="G46"/>
      <c r="H46"/>
      <c r="I46"/>
      <c r="J46"/>
      <c r="K46"/>
      <c r="L46"/>
      <c r="M46"/>
      <c r="N46"/>
      <c r="O46"/>
      <c r="P46"/>
      <c r="Q46"/>
      <c r="R46"/>
      <c r="S46"/>
      <c r="T46" s="328" t="s">
        <v>245</v>
      </c>
      <c r="U46" s="319"/>
      <c r="V46" s="329">
        <f>+V40+V42-V44</f>
        <v>0</v>
      </c>
      <c r="W46"/>
      <c r="X46"/>
      <c r="Y46"/>
      <c r="Z46"/>
      <c r="AA46"/>
      <c r="AB46"/>
    </row>
    <row r="47" spans="1:28" s="6" customFormat="1" ht="13.5" customHeight="1" thickTop="1" x14ac:dyDescent="0.2">
      <c r="A47"/>
      <c r="B47"/>
      <c r="C47"/>
      <c r="D47"/>
      <c r="E47"/>
      <c r="F47"/>
      <c r="G47"/>
      <c r="H47"/>
      <c r="I47"/>
      <c r="J47"/>
      <c r="K47"/>
      <c r="L47"/>
      <c r="M47"/>
      <c r="N47"/>
      <c r="O47"/>
      <c r="P47"/>
      <c r="Q47"/>
      <c r="R47"/>
      <c r="S47"/>
      <c r="T47" s="330"/>
      <c r="U47" s="331"/>
      <c r="V47" s="332"/>
      <c r="W47"/>
      <c r="X47"/>
      <c r="Y47"/>
      <c r="Z47"/>
      <c r="AA47"/>
      <c r="AB47" s="4"/>
    </row>
    <row r="48" spans="1:28" s="6" customFormat="1" x14ac:dyDescent="0.2">
      <c r="A48"/>
      <c r="B48"/>
      <c r="C48"/>
      <c r="D48"/>
      <c r="E48"/>
      <c r="F48"/>
      <c r="G48"/>
      <c r="H48"/>
      <c r="I48"/>
      <c r="J48"/>
      <c r="K48"/>
      <c r="L48"/>
      <c r="M48"/>
      <c r="N48"/>
      <c r="O48"/>
      <c r="P48"/>
      <c r="Q48"/>
      <c r="R48"/>
      <c r="S48"/>
      <c r="T48"/>
      <c r="U48"/>
      <c r="V48"/>
      <c r="W48"/>
      <c r="X48"/>
      <c r="Y48"/>
      <c r="Z48"/>
      <c r="AA48"/>
      <c r="AB48"/>
    </row>
    <row r="49" spans="1:28" s="6" customFormat="1" x14ac:dyDescent="0.2">
      <c r="A49"/>
      <c r="B49"/>
      <c r="C49"/>
      <c r="D49"/>
      <c r="E49"/>
      <c r="F49"/>
      <c r="G49"/>
      <c r="H49"/>
      <c r="I49"/>
      <c r="J49"/>
      <c r="K49"/>
      <c r="L49"/>
      <c r="M49"/>
      <c r="N49"/>
      <c r="O49"/>
      <c r="P49"/>
      <c r="Q49"/>
      <c r="R49"/>
      <c r="S49"/>
      <c r="T49"/>
      <c r="U49"/>
      <c r="V49"/>
      <c r="W49"/>
      <c r="X49"/>
      <c r="Y49"/>
      <c r="Z49"/>
      <c r="AA49"/>
      <c r="AB49"/>
    </row>
    <row r="50" spans="1:28" s="6" customFormat="1" x14ac:dyDescent="0.2">
      <c r="A50"/>
      <c r="B50"/>
      <c r="C50"/>
      <c r="D50"/>
      <c r="E50"/>
      <c r="F50"/>
      <c r="G50"/>
      <c r="H50"/>
      <c r="I50"/>
      <c r="J50"/>
      <c r="K50"/>
      <c r="L50"/>
      <c r="M50"/>
      <c r="N50"/>
      <c r="O50"/>
      <c r="P50"/>
      <c r="Q50"/>
      <c r="AB50"/>
    </row>
  </sheetData>
  <mergeCells count="40">
    <mergeCell ref="Y6:AA6"/>
    <mergeCell ref="U37:V37"/>
    <mergeCell ref="B18:B19"/>
    <mergeCell ref="B24:B25"/>
    <mergeCell ref="B27:B28"/>
    <mergeCell ref="V28:Y28"/>
    <mergeCell ref="X20:X21"/>
    <mergeCell ref="Y20:Y21"/>
    <mergeCell ref="B21:B22"/>
    <mergeCell ref="Z28:Z29"/>
    <mergeCell ref="Z20:Z21"/>
    <mergeCell ref="AC5:AH7"/>
    <mergeCell ref="S2:AA2"/>
    <mergeCell ref="S17:AA17"/>
    <mergeCell ref="U18:Y18"/>
    <mergeCell ref="AB7:AB8"/>
    <mergeCell ref="S9:U9"/>
    <mergeCell ref="V9:X9"/>
    <mergeCell ref="Y9:AA9"/>
    <mergeCell ref="S7:U8"/>
    <mergeCell ref="Y7:AA8"/>
    <mergeCell ref="S4:AA4"/>
    <mergeCell ref="S5:AA5"/>
    <mergeCell ref="S6:U6"/>
    <mergeCell ref="V6:X6"/>
    <mergeCell ref="A1:Q1"/>
    <mergeCell ref="A2:Q2"/>
    <mergeCell ref="A3:Q3"/>
    <mergeCell ref="A4:Q4"/>
    <mergeCell ref="A5:Q5"/>
    <mergeCell ref="A6:M6"/>
    <mergeCell ref="A7:A9"/>
    <mergeCell ref="O6:Q6"/>
    <mergeCell ref="V7:X8"/>
    <mergeCell ref="B7:B9"/>
    <mergeCell ref="O7:Q8"/>
    <mergeCell ref="C8:E8"/>
    <mergeCell ref="G8:I8"/>
    <mergeCell ref="K8:M8"/>
    <mergeCell ref="C7:M7"/>
  </mergeCells>
  <printOptions horizontalCentered="1"/>
  <pageMargins left="0.78740157480314965" right="0.39370078740157483" top="0.78740157480314965" bottom="0.39370078740157483" header="0.31496062992125984" footer="0.31496062992125984"/>
  <pageSetup scale="30" fitToHeight="2" orientation="landscape" r:id="rId1"/>
  <colBreaks count="1" manualBreakCount="1">
    <brk id="18" max="4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S58"/>
  <sheetViews>
    <sheetView zoomScale="87" zoomScaleNormal="87" workbookViewId="0">
      <selection activeCell="A2" sqref="A2:S2"/>
    </sheetView>
  </sheetViews>
  <sheetFormatPr baseColWidth="10" defaultColWidth="11.42578125" defaultRowHeight="12.75" x14ac:dyDescent="0.2"/>
  <cols>
    <col min="1" max="1" width="10.5703125" style="250" customWidth="1"/>
    <col min="2" max="2" width="11.42578125" style="250"/>
    <col min="3" max="3" width="31.85546875" style="250" customWidth="1"/>
    <col min="4" max="8" width="11.42578125" style="250"/>
    <col min="9" max="9" width="12.140625" style="250" customWidth="1"/>
    <col min="10" max="13" width="11.42578125" style="250"/>
    <col min="14" max="14" width="14.7109375" style="250" customWidth="1"/>
    <col min="15" max="15" width="12.28515625" style="250" customWidth="1"/>
    <col min="16" max="16" width="11.42578125" style="250"/>
    <col min="17" max="17" width="12.5703125" style="250" customWidth="1"/>
    <col min="18" max="18" width="14" style="250" customWidth="1"/>
    <col min="19" max="19" width="12.85546875" style="250" customWidth="1"/>
    <col min="20" max="22" width="4" style="250" customWidth="1"/>
    <col min="23" max="16384" width="11.42578125" style="250"/>
  </cols>
  <sheetData>
    <row r="1" spans="1:19" ht="21.75" customHeight="1" x14ac:dyDescent="0.35">
      <c r="A1" s="360" t="str">
        <f>CONCATENATE("HOJA DE TRABAJO DE",VLOOKUP(A2,Hoja1!$B$1:$E$35,4,FALSE))</f>
        <v>HOJA DE TRABAJO DE</v>
      </c>
      <c r="B1" s="360"/>
      <c r="C1" s="360"/>
      <c r="D1" s="360"/>
      <c r="E1" s="360"/>
      <c r="F1" s="360"/>
      <c r="G1" s="360"/>
      <c r="H1" s="360"/>
      <c r="I1" s="360"/>
      <c r="J1" s="360"/>
      <c r="K1" s="360"/>
      <c r="L1" s="360"/>
      <c r="M1" s="360"/>
      <c r="N1" s="360"/>
      <c r="O1" s="360"/>
      <c r="P1" s="360"/>
      <c r="Q1" s="360"/>
      <c r="R1" s="360"/>
      <c r="S1" s="360"/>
    </row>
    <row r="2" spans="1:19" ht="21.75" customHeight="1" x14ac:dyDescent="0.35">
      <c r="A2" s="361" t="s">
        <v>211</v>
      </c>
      <c r="B2" s="361"/>
      <c r="C2" s="361"/>
      <c r="D2" s="361"/>
      <c r="E2" s="361"/>
      <c r="F2" s="361"/>
      <c r="G2" s="361"/>
      <c r="H2" s="361"/>
      <c r="I2" s="361"/>
      <c r="J2" s="361"/>
      <c r="K2" s="361"/>
      <c r="L2" s="361"/>
      <c r="M2" s="361"/>
      <c r="N2" s="361"/>
      <c r="O2" s="361"/>
      <c r="P2" s="361"/>
      <c r="Q2" s="361"/>
      <c r="R2" s="361"/>
      <c r="S2" s="361"/>
    </row>
    <row r="4" spans="1:19" x14ac:dyDescent="0.2">
      <c r="B4" s="362" t="s">
        <v>131</v>
      </c>
      <c r="C4" s="363"/>
      <c r="D4" s="363"/>
      <c r="E4" s="363"/>
      <c r="F4" s="363"/>
      <c r="G4" s="363"/>
      <c r="H4" s="363"/>
      <c r="I4" s="363"/>
      <c r="J4" s="363"/>
      <c r="K4" s="363"/>
      <c r="L4" s="363"/>
      <c r="M4" s="363"/>
      <c r="N4" s="363"/>
      <c r="O4" s="363"/>
      <c r="P4" s="363"/>
      <c r="Q4" s="363"/>
      <c r="R4" s="363"/>
      <c r="S4" s="364"/>
    </row>
    <row r="6" spans="1:19" ht="38.25" customHeight="1" x14ac:dyDescent="0.25">
      <c r="D6" s="370" t="s">
        <v>41</v>
      </c>
      <c r="E6" s="382" t="s">
        <v>210</v>
      </c>
      <c r="F6" s="383"/>
      <c r="G6" s="383"/>
      <c r="H6" s="383"/>
      <c r="I6" s="383"/>
      <c r="J6" s="383"/>
      <c r="K6" s="383"/>
      <c r="L6" s="384"/>
      <c r="M6" s="370" t="s">
        <v>41</v>
      </c>
    </row>
    <row r="7" spans="1:19" ht="60" customHeight="1" thickBot="1" x14ac:dyDescent="0.25">
      <c r="D7" s="371"/>
      <c r="E7" s="91" t="str">
        <f>B29</f>
        <v>SUBSIDIOS FEDERALES PARA ORGANISMOS D. E.</v>
      </c>
      <c r="F7" s="91" t="str">
        <f>B31</f>
        <v>CARRERA DOCENTE</v>
      </c>
      <c r="G7" s="91" t="str">
        <f>B33</f>
        <v>PROG. DE EXPANSIÓN DE LA OFERTA EDUCATIVA EN EDUC. SUP. (PROEXOEES)</v>
      </c>
      <c r="H7" s="92" t="str">
        <f>B35</f>
        <v>PROG. DE INCLUSIÓN Y LA EQUIDAD (PIEE)</v>
      </c>
      <c r="I7" s="91" t="str">
        <f>B37</f>
        <v>PROG. PARA EL DESARROLLO PROFESIONAL DOCENTE (PRODEP)</v>
      </c>
      <c r="J7" s="91" t="str">
        <f>B39</f>
        <v>PROG. DE FORTALECIMIENTO DE LA CALIDAD EDUCATIVA (PFCE)</v>
      </c>
      <c r="K7" s="57" t="str">
        <f>B41</f>
        <v>AAA</v>
      </c>
      <c r="L7" s="57" t="str">
        <f>B43</f>
        <v>BBB</v>
      </c>
      <c r="M7" s="377"/>
    </row>
    <row r="8" spans="1:19" x14ac:dyDescent="0.2">
      <c r="D8" s="53" t="s">
        <v>29</v>
      </c>
      <c r="E8" s="245">
        <f>D30</f>
        <v>0</v>
      </c>
      <c r="F8" s="246">
        <f>D32</f>
        <v>0</v>
      </c>
      <c r="G8" s="246">
        <f>D34</f>
        <v>0</v>
      </c>
      <c r="H8" s="246">
        <f>D36</f>
        <v>0</v>
      </c>
      <c r="I8" s="246">
        <f>D38</f>
        <v>0</v>
      </c>
      <c r="J8" s="246">
        <f>D40</f>
        <v>0</v>
      </c>
      <c r="K8" s="246">
        <f>D42</f>
        <v>0</v>
      </c>
      <c r="L8" s="246">
        <f>D44</f>
        <v>0</v>
      </c>
      <c r="M8" s="55" t="s">
        <v>29</v>
      </c>
    </row>
    <row r="9" spans="1:19" x14ac:dyDescent="0.2">
      <c r="D9" s="54" t="s">
        <v>30</v>
      </c>
      <c r="E9" s="247">
        <f>E30</f>
        <v>0</v>
      </c>
      <c r="F9" s="248">
        <f>E32</f>
        <v>0</v>
      </c>
      <c r="G9" s="248">
        <f>E34</f>
        <v>0</v>
      </c>
      <c r="H9" s="248">
        <f>E36</f>
        <v>0</v>
      </c>
      <c r="I9" s="248">
        <f>E38</f>
        <v>0</v>
      </c>
      <c r="J9" s="248">
        <f>E40</f>
        <v>0</v>
      </c>
      <c r="K9" s="248">
        <f>E42</f>
        <v>0</v>
      </c>
      <c r="L9" s="248">
        <f>E44</f>
        <v>0</v>
      </c>
      <c r="M9" s="56" t="s">
        <v>30</v>
      </c>
    </row>
    <row r="10" spans="1:19" x14ac:dyDescent="0.2">
      <c r="D10" s="54" t="s">
        <v>31</v>
      </c>
      <c r="E10" s="247">
        <f>F30</f>
        <v>0</v>
      </c>
      <c r="F10" s="248">
        <f>F32</f>
        <v>0</v>
      </c>
      <c r="G10" s="248">
        <f>F34</f>
        <v>0</v>
      </c>
      <c r="H10" s="248">
        <f>F36</f>
        <v>0</v>
      </c>
      <c r="I10" s="248">
        <f>F38</f>
        <v>0</v>
      </c>
      <c r="J10" s="248">
        <f>F40</f>
        <v>0</v>
      </c>
      <c r="K10" s="248">
        <f>F42</f>
        <v>0</v>
      </c>
      <c r="L10" s="248">
        <f>F44</f>
        <v>0</v>
      </c>
      <c r="M10" s="56" t="s">
        <v>31</v>
      </c>
    </row>
    <row r="11" spans="1:19" x14ac:dyDescent="0.2">
      <c r="D11" s="54" t="s">
        <v>32</v>
      </c>
      <c r="E11" s="247">
        <f>H30</f>
        <v>0</v>
      </c>
      <c r="F11" s="248">
        <f>H32</f>
        <v>0</v>
      </c>
      <c r="G11" s="248">
        <f>H34</f>
        <v>0</v>
      </c>
      <c r="H11" s="248">
        <f>H36</f>
        <v>0</v>
      </c>
      <c r="I11" s="248">
        <f>H38</f>
        <v>0</v>
      </c>
      <c r="J11" s="248">
        <f>H40</f>
        <v>0</v>
      </c>
      <c r="K11" s="248">
        <f>H42</f>
        <v>0</v>
      </c>
      <c r="L11" s="248">
        <f>H44</f>
        <v>0</v>
      </c>
      <c r="M11" s="56" t="s">
        <v>32</v>
      </c>
    </row>
    <row r="12" spans="1:19" x14ac:dyDescent="0.2">
      <c r="D12" s="54" t="s">
        <v>33</v>
      </c>
      <c r="E12" s="247">
        <f>I30</f>
        <v>0</v>
      </c>
      <c r="F12" s="248">
        <f>I32</f>
        <v>0</v>
      </c>
      <c r="G12" s="248">
        <f>I34</f>
        <v>0</v>
      </c>
      <c r="H12" s="248">
        <f>I36</f>
        <v>0</v>
      </c>
      <c r="I12" s="248">
        <f>I38</f>
        <v>0</v>
      </c>
      <c r="J12" s="248">
        <f>I40</f>
        <v>0</v>
      </c>
      <c r="K12" s="248">
        <f>I42</f>
        <v>0</v>
      </c>
      <c r="L12" s="248">
        <f>I44</f>
        <v>0</v>
      </c>
      <c r="M12" s="56" t="s">
        <v>33</v>
      </c>
    </row>
    <row r="13" spans="1:19" x14ac:dyDescent="0.2">
      <c r="D13" s="54" t="s">
        <v>34</v>
      </c>
      <c r="E13" s="247">
        <f>J30</f>
        <v>0</v>
      </c>
      <c r="F13" s="248">
        <f>J32</f>
        <v>0</v>
      </c>
      <c r="G13" s="248">
        <f>J34</f>
        <v>0</v>
      </c>
      <c r="H13" s="248">
        <f>J36</f>
        <v>0</v>
      </c>
      <c r="I13" s="248">
        <f>J38</f>
        <v>0</v>
      </c>
      <c r="J13" s="248">
        <f>J40</f>
        <v>0</v>
      </c>
      <c r="K13" s="248">
        <f>J42</f>
        <v>0</v>
      </c>
      <c r="L13" s="248">
        <f>J44</f>
        <v>0</v>
      </c>
      <c r="M13" s="56" t="s">
        <v>34</v>
      </c>
    </row>
    <row r="14" spans="1:19" x14ac:dyDescent="0.2">
      <c r="D14" s="54" t="s">
        <v>35</v>
      </c>
      <c r="E14" s="251">
        <f>L30</f>
        <v>0</v>
      </c>
      <c r="F14" s="252">
        <f>L32</f>
        <v>0</v>
      </c>
      <c r="G14" s="252">
        <f>L34</f>
        <v>0</v>
      </c>
      <c r="H14" s="252">
        <f>L36</f>
        <v>0</v>
      </c>
      <c r="I14" s="252">
        <f>L38</f>
        <v>0</v>
      </c>
      <c r="J14" s="252">
        <f>L40</f>
        <v>0</v>
      </c>
      <c r="K14" s="252">
        <f>L42</f>
        <v>0</v>
      </c>
      <c r="L14" s="252">
        <f>L44</f>
        <v>0</v>
      </c>
      <c r="M14" s="56" t="s">
        <v>35</v>
      </c>
    </row>
    <row r="15" spans="1:19" x14ac:dyDescent="0.2">
      <c r="D15" s="54" t="s">
        <v>36</v>
      </c>
      <c r="E15" s="251">
        <f>M30</f>
        <v>0</v>
      </c>
      <c r="F15" s="252">
        <f>M32</f>
        <v>0</v>
      </c>
      <c r="G15" s="252">
        <f>M34</f>
        <v>0</v>
      </c>
      <c r="H15" s="252">
        <f>M36</f>
        <v>0</v>
      </c>
      <c r="I15" s="252">
        <f>M38</f>
        <v>0</v>
      </c>
      <c r="J15" s="252">
        <f>M40</f>
        <v>0</v>
      </c>
      <c r="K15" s="252">
        <f>M42</f>
        <v>0</v>
      </c>
      <c r="L15" s="252">
        <f>M44</f>
        <v>0</v>
      </c>
      <c r="M15" s="56" t="s">
        <v>36</v>
      </c>
    </row>
    <row r="16" spans="1:19" x14ac:dyDescent="0.2">
      <c r="D16" s="336" t="s">
        <v>37</v>
      </c>
      <c r="E16" s="251">
        <f>N30</f>
        <v>0</v>
      </c>
      <c r="F16" s="252">
        <f>N32</f>
        <v>0</v>
      </c>
      <c r="G16" s="252">
        <f>N34</f>
        <v>0</v>
      </c>
      <c r="H16" s="252">
        <f>N36</f>
        <v>0</v>
      </c>
      <c r="I16" s="252">
        <f>N38</f>
        <v>0</v>
      </c>
      <c r="J16" s="252">
        <f>N40</f>
        <v>0</v>
      </c>
      <c r="K16" s="252">
        <f>N42</f>
        <v>0</v>
      </c>
      <c r="L16" s="252">
        <f>N44</f>
        <v>0</v>
      </c>
      <c r="M16" s="335" t="s">
        <v>37</v>
      </c>
    </row>
    <row r="17" spans="1:19" x14ac:dyDescent="0.2">
      <c r="D17" s="54" t="s">
        <v>38</v>
      </c>
      <c r="E17" s="251">
        <f>P30</f>
        <v>0</v>
      </c>
      <c r="F17" s="252">
        <f>P32</f>
        <v>0</v>
      </c>
      <c r="G17" s="252">
        <f>P34</f>
        <v>0</v>
      </c>
      <c r="H17" s="252">
        <f>P36</f>
        <v>0</v>
      </c>
      <c r="I17" s="252">
        <f>P38</f>
        <v>0</v>
      </c>
      <c r="J17" s="252">
        <f>P40</f>
        <v>0</v>
      </c>
      <c r="K17" s="252">
        <f>P42</f>
        <v>0</v>
      </c>
      <c r="L17" s="252">
        <f>P44</f>
        <v>0</v>
      </c>
      <c r="M17" s="56" t="s">
        <v>38</v>
      </c>
    </row>
    <row r="18" spans="1:19" x14ac:dyDescent="0.2">
      <c r="D18" s="54" t="s">
        <v>39</v>
      </c>
      <c r="E18" s="251">
        <f>Q30</f>
        <v>0</v>
      </c>
      <c r="F18" s="252">
        <f>Q32</f>
        <v>0</v>
      </c>
      <c r="G18" s="252">
        <f>Q34</f>
        <v>0</v>
      </c>
      <c r="H18" s="252">
        <f>Q36</f>
        <v>0</v>
      </c>
      <c r="I18" s="252">
        <f>Q38</f>
        <v>0</v>
      </c>
      <c r="J18" s="252">
        <f>Q40</f>
        <v>0</v>
      </c>
      <c r="K18" s="252">
        <f>Q42</f>
        <v>0</v>
      </c>
      <c r="L18" s="252">
        <f>Q44</f>
        <v>0</v>
      </c>
      <c r="M18" s="56" t="s">
        <v>39</v>
      </c>
    </row>
    <row r="19" spans="1:19" x14ac:dyDescent="0.2">
      <c r="D19" s="54" t="s">
        <v>40</v>
      </c>
      <c r="E19" s="251">
        <f>R30</f>
        <v>0</v>
      </c>
      <c r="F19" s="252">
        <f>R32</f>
        <v>0</v>
      </c>
      <c r="G19" s="252">
        <f>R34</f>
        <v>0</v>
      </c>
      <c r="H19" s="252">
        <f>R36</f>
        <v>0</v>
      </c>
      <c r="I19" s="252">
        <f>R38</f>
        <v>0</v>
      </c>
      <c r="J19" s="252">
        <f>R40</f>
        <v>0</v>
      </c>
      <c r="K19" s="252">
        <f>R42</f>
        <v>0</v>
      </c>
      <c r="L19" s="252">
        <f>R44</f>
        <v>0</v>
      </c>
      <c r="M19" s="56" t="s">
        <v>40</v>
      </c>
    </row>
    <row r="20" spans="1:19" ht="13.5" thickBot="1" x14ac:dyDescent="0.25">
      <c r="D20" s="253"/>
      <c r="E20" s="254"/>
      <c r="F20" s="255"/>
      <c r="G20" s="255"/>
      <c r="H20" s="249"/>
      <c r="I20" s="249"/>
      <c r="J20" s="255"/>
      <c r="K20" s="249"/>
      <c r="L20" s="249"/>
      <c r="M20" s="256"/>
    </row>
    <row r="21" spans="1:19" x14ac:dyDescent="0.2">
      <c r="D21" s="257"/>
      <c r="E21" s="258">
        <f t="shared" ref="E21:K21" si="0">SUM(E8:E19)</f>
        <v>0</v>
      </c>
      <c r="F21" s="258">
        <f t="shared" si="0"/>
        <v>0</v>
      </c>
      <c r="G21" s="258">
        <f t="shared" si="0"/>
        <v>0</v>
      </c>
      <c r="H21" s="258">
        <f t="shared" si="0"/>
        <v>0</v>
      </c>
      <c r="I21" s="258">
        <f t="shared" si="0"/>
        <v>0</v>
      </c>
      <c r="J21" s="258">
        <f t="shared" si="0"/>
        <v>0</v>
      </c>
      <c r="K21" s="258">
        <f t="shared" si="0"/>
        <v>0</v>
      </c>
      <c r="L21" s="258">
        <f t="shared" ref="L21" si="1">SUM(L8:L19)</f>
        <v>0</v>
      </c>
      <c r="M21" s="259"/>
    </row>
    <row r="22" spans="1:19" x14ac:dyDescent="0.2">
      <c r="D22" s="257"/>
      <c r="E22" s="260"/>
      <c r="F22" s="260"/>
      <c r="G22" s="260"/>
      <c r="H22" s="260"/>
      <c r="I22" s="260"/>
      <c r="J22" s="260"/>
      <c r="K22" s="260"/>
      <c r="L22" s="260"/>
      <c r="M22" s="260"/>
      <c r="N22" s="260"/>
      <c r="O22" s="260"/>
      <c r="P22" s="260"/>
    </row>
    <row r="23" spans="1:19" ht="13.5" thickBot="1" x14ac:dyDescent="0.25">
      <c r="D23" s="257"/>
      <c r="E23" s="261"/>
      <c r="G23" s="93"/>
      <c r="H23" s="93"/>
      <c r="I23" s="93"/>
      <c r="J23" s="93"/>
      <c r="K23" s="257"/>
      <c r="L23" s="107" t="s">
        <v>196</v>
      </c>
      <c r="M23" s="262">
        <f>SUM(E21:L21)</f>
        <v>0</v>
      </c>
      <c r="P23" s="263"/>
    </row>
    <row r="24" spans="1:19" ht="13.5" thickTop="1" x14ac:dyDescent="0.2">
      <c r="D24" s="257"/>
      <c r="E24" s="261"/>
      <c r="F24" s="261"/>
      <c r="G24" s="261"/>
      <c r="H24" s="261"/>
      <c r="I24" s="261"/>
      <c r="J24" s="5"/>
      <c r="K24" s="257"/>
      <c r="L24" s="22"/>
      <c r="M24" s="22"/>
      <c r="N24" s="22"/>
      <c r="O24" s="30"/>
      <c r="P24" s="22"/>
    </row>
    <row r="25" spans="1:19" x14ac:dyDescent="0.2">
      <c r="B25" s="376" t="s">
        <v>229</v>
      </c>
      <c r="C25" s="376"/>
      <c r="D25" s="376"/>
      <c r="E25" s="376"/>
      <c r="F25" s="376"/>
      <c r="G25" s="376"/>
      <c r="H25" s="376"/>
      <c r="I25" s="376"/>
      <c r="J25" s="376"/>
      <c r="K25" s="376"/>
      <c r="L25" s="376"/>
      <c r="M25" s="376"/>
      <c r="N25" s="376"/>
      <c r="O25" s="376"/>
      <c r="P25" s="376"/>
      <c r="Q25" s="376"/>
      <c r="R25" s="376"/>
      <c r="S25" s="376"/>
    </row>
    <row r="26" spans="1:19" x14ac:dyDescent="0.2">
      <c r="B26" s="376" t="s">
        <v>73</v>
      </c>
      <c r="C26" s="376"/>
      <c r="D26" s="376"/>
      <c r="E26" s="376"/>
      <c r="F26" s="376"/>
      <c r="G26" s="376"/>
      <c r="H26" s="376"/>
      <c r="I26" s="376"/>
      <c r="J26" s="376"/>
      <c r="K26" s="376"/>
      <c r="L26" s="376"/>
      <c r="M26" s="376"/>
      <c r="N26" s="376"/>
      <c r="O26" s="376"/>
      <c r="P26" s="376"/>
      <c r="Q26" s="376"/>
      <c r="R26" s="376"/>
      <c r="S26" s="376"/>
    </row>
    <row r="27" spans="1:19" ht="24" customHeight="1" x14ac:dyDescent="0.2">
      <c r="A27" s="385" t="s">
        <v>209</v>
      </c>
      <c r="B27" s="387" t="s">
        <v>132</v>
      </c>
      <c r="C27" s="388"/>
      <c r="D27" s="365" t="s">
        <v>125</v>
      </c>
      <c r="E27" s="366"/>
      <c r="F27" s="367"/>
      <c r="G27" s="378" t="s">
        <v>129</v>
      </c>
      <c r="H27" s="365" t="s">
        <v>126</v>
      </c>
      <c r="I27" s="366"/>
      <c r="J27" s="367"/>
      <c r="K27" s="378" t="s">
        <v>230</v>
      </c>
      <c r="L27" s="365" t="s">
        <v>127</v>
      </c>
      <c r="M27" s="366"/>
      <c r="N27" s="367"/>
      <c r="O27" s="378" t="s">
        <v>230</v>
      </c>
      <c r="P27" s="365" t="s">
        <v>128</v>
      </c>
      <c r="Q27" s="366"/>
      <c r="R27" s="367"/>
      <c r="S27" s="380" t="s">
        <v>231</v>
      </c>
    </row>
    <row r="28" spans="1:19" x14ac:dyDescent="0.2">
      <c r="A28" s="386"/>
      <c r="B28" s="389"/>
      <c r="C28" s="390"/>
      <c r="D28" s="264" t="s">
        <v>29</v>
      </c>
      <c r="E28" s="264" t="s">
        <v>30</v>
      </c>
      <c r="F28" s="264" t="s">
        <v>31</v>
      </c>
      <c r="G28" s="379"/>
      <c r="H28" s="265" t="s">
        <v>32</v>
      </c>
      <c r="I28" s="265" t="s">
        <v>33</v>
      </c>
      <c r="J28" s="265" t="s">
        <v>34</v>
      </c>
      <c r="K28" s="379"/>
      <c r="L28" s="265" t="s">
        <v>35</v>
      </c>
      <c r="M28" s="265" t="s">
        <v>36</v>
      </c>
      <c r="N28" s="265" t="s">
        <v>37</v>
      </c>
      <c r="O28" s="379"/>
      <c r="P28" s="265" t="s">
        <v>38</v>
      </c>
      <c r="Q28" s="265" t="s">
        <v>39</v>
      </c>
      <c r="R28" s="265" t="s">
        <v>40</v>
      </c>
      <c r="S28" s="381"/>
    </row>
    <row r="29" spans="1:19" s="267" customFormat="1" ht="22.5" customHeight="1" x14ac:dyDescent="0.2">
      <c r="A29" s="354" t="str">
        <f>C51</f>
        <v>U006</v>
      </c>
      <c r="B29" s="368" t="str">
        <f>D51</f>
        <v>SUBSIDIOS FEDERALES PARA ORGANISMOS D. E.</v>
      </c>
      <c r="C29" s="369"/>
      <c r="D29" s="310">
        <f>D30</f>
        <v>0</v>
      </c>
      <c r="E29" s="310">
        <f>D29+E30</f>
        <v>0</v>
      </c>
      <c r="F29" s="310">
        <f>E29+F30</f>
        <v>0</v>
      </c>
      <c r="G29" s="311"/>
      <c r="H29" s="312">
        <f>F29+H30</f>
        <v>0</v>
      </c>
      <c r="I29" s="312">
        <f>H29+I30</f>
        <v>0</v>
      </c>
      <c r="J29" s="312">
        <f>I29+J30</f>
        <v>0</v>
      </c>
      <c r="K29" s="313"/>
      <c r="L29" s="312">
        <f>J29+L30</f>
        <v>0</v>
      </c>
      <c r="M29" s="312">
        <f>L29+M30</f>
        <v>0</v>
      </c>
      <c r="N29" s="312">
        <f>M29+N30</f>
        <v>0</v>
      </c>
      <c r="O29" s="266"/>
      <c r="P29" s="312">
        <f>N29+P30</f>
        <v>0</v>
      </c>
      <c r="Q29" s="312">
        <f>P29+Q30</f>
        <v>0</v>
      </c>
      <c r="R29" s="312">
        <f>Q29+R30</f>
        <v>0</v>
      </c>
      <c r="S29" s="266"/>
    </row>
    <row r="30" spans="1:19" s="315" customFormat="1" ht="18" customHeight="1" x14ac:dyDescent="0.2">
      <c r="A30" s="355"/>
      <c r="B30" s="356" t="s">
        <v>18</v>
      </c>
      <c r="C30" s="357"/>
      <c r="D30" s="314"/>
      <c r="E30" s="314"/>
      <c r="F30" s="314"/>
      <c r="G30" s="314">
        <f>D30+E30+F30</f>
        <v>0</v>
      </c>
      <c r="H30" s="314"/>
      <c r="I30" s="314"/>
      <c r="J30" s="314"/>
      <c r="K30" s="314">
        <f>+J29</f>
        <v>0</v>
      </c>
      <c r="L30" s="314"/>
      <c r="M30" s="314"/>
      <c r="N30" s="314"/>
      <c r="O30" s="314">
        <f>+N29</f>
        <v>0</v>
      </c>
      <c r="P30" s="314"/>
      <c r="Q30" s="314"/>
      <c r="R30" s="314"/>
      <c r="S30" s="314">
        <f>+R29</f>
        <v>0</v>
      </c>
    </row>
    <row r="31" spans="1:19" s="267" customFormat="1" ht="22.5" customHeight="1" x14ac:dyDescent="0.2">
      <c r="A31" s="354" t="str">
        <f>C52</f>
        <v>U040</v>
      </c>
      <c r="B31" s="368" t="str">
        <f>D52</f>
        <v>CARRERA DOCENTE</v>
      </c>
      <c r="C31" s="369"/>
      <c r="D31" s="310">
        <f t="shared" ref="D31" si="2">D32</f>
        <v>0</v>
      </c>
      <c r="E31" s="310">
        <f t="shared" ref="E31:F31" si="3">D31+E32</f>
        <v>0</v>
      </c>
      <c r="F31" s="310">
        <f t="shared" si="3"/>
        <v>0</v>
      </c>
      <c r="G31" s="311"/>
      <c r="H31" s="312">
        <f t="shared" ref="H31" si="4">F31+H32</f>
        <v>0</v>
      </c>
      <c r="I31" s="312">
        <f t="shared" ref="I31:J31" si="5">H31+I32</f>
        <v>0</v>
      </c>
      <c r="J31" s="312">
        <f t="shared" si="5"/>
        <v>0</v>
      </c>
      <c r="K31" s="313"/>
      <c r="L31" s="312">
        <f t="shared" ref="L31" si="6">J31+L32</f>
        <v>0</v>
      </c>
      <c r="M31" s="312">
        <f t="shared" ref="M31:N31" si="7">L31+M32</f>
        <v>0</v>
      </c>
      <c r="N31" s="312">
        <f t="shared" si="7"/>
        <v>0</v>
      </c>
      <c r="O31" s="266"/>
      <c r="P31" s="312">
        <f t="shared" ref="P31" si="8">N31+P32</f>
        <v>0</v>
      </c>
      <c r="Q31" s="312">
        <f t="shared" ref="Q31:R31" si="9">P31+Q32</f>
        <v>0</v>
      </c>
      <c r="R31" s="312">
        <f t="shared" si="9"/>
        <v>0</v>
      </c>
      <c r="S31" s="266"/>
    </row>
    <row r="32" spans="1:19" s="315" customFormat="1" ht="18" customHeight="1" x14ac:dyDescent="0.2">
      <c r="A32" s="355"/>
      <c r="B32" s="356" t="s">
        <v>18</v>
      </c>
      <c r="C32" s="357"/>
      <c r="D32" s="314"/>
      <c r="E32" s="314"/>
      <c r="F32" s="314"/>
      <c r="G32" s="314">
        <f t="shared" ref="G32" si="10">D32+E32+F32</f>
        <v>0</v>
      </c>
      <c r="H32" s="314"/>
      <c r="I32" s="314"/>
      <c r="J32" s="314"/>
      <c r="K32" s="314">
        <f t="shared" ref="K32" si="11">H32+I32+J32</f>
        <v>0</v>
      </c>
      <c r="L32" s="314"/>
      <c r="M32" s="314"/>
      <c r="N32" s="314"/>
      <c r="O32" s="314">
        <f t="shared" ref="O32" si="12">L32+M32+N32</f>
        <v>0</v>
      </c>
      <c r="P32" s="314"/>
      <c r="Q32" s="314"/>
      <c r="R32" s="314"/>
      <c r="S32" s="314">
        <f>+R31</f>
        <v>0</v>
      </c>
    </row>
    <row r="33" spans="1:19" s="267" customFormat="1" ht="22.5" customHeight="1" x14ac:dyDescent="0.2">
      <c r="A33" s="354" t="str">
        <f>C53</f>
        <v>U079</v>
      </c>
      <c r="B33" s="368" t="str">
        <f>D53</f>
        <v>PROG. DE EXPANSIÓN DE LA OFERTA EDUCATIVA EN EDUC. SUP. (PROEXOEES)</v>
      </c>
      <c r="C33" s="369"/>
      <c r="D33" s="310">
        <f t="shared" ref="D33" si="13">D34</f>
        <v>0</v>
      </c>
      <c r="E33" s="310">
        <f t="shared" ref="E33:F33" si="14">D33+E34</f>
        <v>0</v>
      </c>
      <c r="F33" s="310">
        <f t="shared" si="14"/>
        <v>0</v>
      </c>
      <c r="G33" s="311"/>
      <c r="H33" s="312">
        <f t="shared" ref="H33" si="15">F33+H34</f>
        <v>0</v>
      </c>
      <c r="I33" s="312">
        <f t="shared" ref="I33:J33" si="16">H33+I34</f>
        <v>0</v>
      </c>
      <c r="J33" s="312">
        <f t="shared" si="16"/>
        <v>0</v>
      </c>
      <c r="K33" s="313"/>
      <c r="L33" s="312">
        <f t="shared" ref="L33" si="17">J33+L34</f>
        <v>0</v>
      </c>
      <c r="M33" s="312">
        <f t="shared" ref="M33:N33" si="18">L33+M34</f>
        <v>0</v>
      </c>
      <c r="N33" s="312">
        <f t="shared" si="18"/>
        <v>0</v>
      </c>
      <c r="O33" s="266"/>
      <c r="P33" s="312">
        <f t="shared" ref="P33" si="19">N33+P34</f>
        <v>0</v>
      </c>
      <c r="Q33" s="312">
        <f t="shared" ref="Q33:R33" si="20">P33+Q34</f>
        <v>0</v>
      </c>
      <c r="R33" s="312">
        <f t="shared" si="20"/>
        <v>0</v>
      </c>
      <c r="S33" s="266"/>
    </row>
    <row r="34" spans="1:19" s="315" customFormat="1" ht="18" customHeight="1" x14ac:dyDescent="0.2">
      <c r="A34" s="355"/>
      <c r="B34" s="356" t="s">
        <v>18</v>
      </c>
      <c r="C34" s="357"/>
      <c r="D34" s="314"/>
      <c r="E34" s="314"/>
      <c r="F34" s="314"/>
      <c r="G34" s="314">
        <f t="shared" ref="G34" si="21">D34+E34+F34</f>
        <v>0</v>
      </c>
      <c r="H34" s="314"/>
      <c r="I34" s="314"/>
      <c r="J34" s="314"/>
      <c r="K34" s="314">
        <f t="shared" ref="K34" si="22">H34+I34+J34</f>
        <v>0</v>
      </c>
      <c r="L34" s="314"/>
      <c r="M34" s="314"/>
      <c r="N34" s="314"/>
      <c r="O34" s="314">
        <f t="shared" ref="O34" si="23">L34+M34+N34</f>
        <v>0</v>
      </c>
      <c r="P34" s="314"/>
      <c r="Q34" s="314"/>
      <c r="R34" s="314"/>
      <c r="S34" s="314">
        <f>+R33</f>
        <v>0</v>
      </c>
    </row>
    <row r="35" spans="1:19" s="267" customFormat="1" ht="22.5" customHeight="1" x14ac:dyDescent="0.2">
      <c r="A35" s="354" t="str">
        <f>C54</f>
        <v>S244</v>
      </c>
      <c r="B35" s="368" t="str">
        <f>D54</f>
        <v>PROG. DE INCLUSIÓN Y LA EQUIDAD (PIEE)</v>
      </c>
      <c r="C35" s="369"/>
      <c r="D35" s="310">
        <f t="shared" ref="D35" si="24">D36</f>
        <v>0</v>
      </c>
      <c r="E35" s="310">
        <f t="shared" ref="E35:F35" si="25">D35+E36</f>
        <v>0</v>
      </c>
      <c r="F35" s="310">
        <f t="shared" si="25"/>
        <v>0</v>
      </c>
      <c r="G35" s="311"/>
      <c r="H35" s="312">
        <f t="shared" ref="H35" si="26">F35+H36</f>
        <v>0</v>
      </c>
      <c r="I35" s="312">
        <f t="shared" ref="I35:J35" si="27">H35+I36</f>
        <v>0</v>
      </c>
      <c r="J35" s="312">
        <f t="shared" si="27"/>
        <v>0</v>
      </c>
      <c r="K35" s="313"/>
      <c r="L35" s="312">
        <f t="shared" ref="L35" si="28">J35+L36</f>
        <v>0</v>
      </c>
      <c r="M35" s="312">
        <f t="shared" ref="M35:N35" si="29">L35+M36</f>
        <v>0</v>
      </c>
      <c r="N35" s="312">
        <f t="shared" si="29"/>
        <v>0</v>
      </c>
      <c r="O35" s="266"/>
      <c r="P35" s="312">
        <f t="shared" ref="P35" si="30">N35+P36</f>
        <v>0</v>
      </c>
      <c r="Q35" s="312">
        <f t="shared" ref="Q35:R35" si="31">P35+Q36</f>
        <v>0</v>
      </c>
      <c r="R35" s="312">
        <f t="shared" si="31"/>
        <v>0</v>
      </c>
      <c r="S35" s="266"/>
    </row>
    <row r="36" spans="1:19" s="315" customFormat="1" ht="18" customHeight="1" x14ac:dyDescent="0.2">
      <c r="A36" s="355"/>
      <c r="B36" s="356" t="s">
        <v>18</v>
      </c>
      <c r="C36" s="357"/>
      <c r="D36" s="314"/>
      <c r="E36" s="314"/>
      <c r="F36" s="314"/>
      <c r="G36" s="314">
        <f t="shared" ref="G36" si="32">D36+E36+F36</f>
        <v>0</v>
      </c>
      <c r="H36" s="314"/>
      <c r="I36" s="314"/>
      <c r="J36" s="314"/>
      <c r="K36" s="314">
        <f t="shared" ref="K36" si="33">H36+I36+J36</f>
        <v>0</v>
      </c>
      <c r="L36" s="314"/>
      <c r="M36" s="314"/>
      <c r="N36" s="314"/>
      <c r="O36" s="314">
        <f t="shared" ref="O36" si="34">L36+M36+N36</f>
        <v>0</v>
      </c>
      <c r="P36" s="314"/>
      <c r="Q36" s="314"/>
      <c r="R36" s="314"/>
      <c r="S36" s="314">
        <f t="shared" ref="S36" si="35">P36+Q36+R36</f>
        <v>0</v>
      </c>
    </row>
    <row r="37" spans="1:19" s="267" customFormat="1" ht="22.5" customHeight="1" x14ac:dyDescent="0.2">
      <c r="A37" s="354" t="str">
        <f>C55</f>
        <v>S247</v>
      </c>
      <c r="B37" s="368" t="str">
        <f>D55</f>
        <v>PROG. PARA EL DESARROLLO PROFESIONAL DOCENTE (PRODEP)</v>
      </c>
      <c r="C37" s="369"/>
      <c r="D37" s="310">
        <f t="shared" ref="D37" si="36">D38</f>
        <v>0</v>
      </c>
      <c r="E37" s="310">
        <f t="shared" ref="E37:F37" si="37">D37+E38</f>
        <v>0</v>
      </c>
      <c r="F37" s="310">
        <f t="shared" si="37"/>
        <v>0</v>
      </c>
      <c r="G37" s="311"/>
      <c r="H37" s="312">
        <f t="shared" ref="H37" si="38">F37+H38</f>
        <v>0</v>
      </c>
      <c r="I37" s="312">
        <f t="shared" ref="I37:J37" si="39">H37+I38</f>
        <v>0</v>
      </c>
      <c r="J37" s="312">
        <f t="shared" si="39"/>
        <v>0</v>
      </c>
      <c r="K37" s="313"/>
      <c r="L37" s="312">
        <f t="shared" ref="L37" si="40">J37+L38</f>
        <v>0</v>
      </c>
      <c r="M37" s="312">
        <f t="shared" ref="M37:N37" si="41">L37+M38</f>
        <v>0</v>
      </c>
      <c r="N37" s="312">
        <f t="shared" si="41"/>
        <v>0</v>
      </c>
      <c r="O37" s="266"/>
      <c r="P37" s="312">
        <f t="shared" ref="P37" si="42">N37+P38</f>
        <v>0</v>
      </c>
      <c r="Q37" s="312">
        <f t="shared" ref="Q37:R37" si="43">P37+Q38</f>
        <v>0</v>
      </c>
      <c r="R37" s="312">
        <f t="shared" si="43"/>
        <v>0</v>
      </c>
      <c r="S37" s="266"/>
    </row>
    <row r="38" spans="1:19" s="315" customFormat="1" ht="18" customHeight="1" x14ac:dyDescent="0.2">
      <c r="A38" s="355"/>
      <c r="B38" s="356" t="s">
        <v>18</v>
      </c>
      <c r="C38" s="357"/>
      <c r="D38" s="314"/>
      <c r="E38" s="314"/>
      <c r="F38" s="314"/>
      <c r="G38" s="314">
        <f t="shared" ref="G38" si="44">D38+E38+F38</f>
        <v>0</v>
      </c>
      <c r="H38" s="314"/>
      <c r="I38" s="314"/>
      <c r="J38" s="314"/>
      <c r="K38" s="314">
        <f t="shared" ref="K38" si="45">H38+I38+J38</f>
        <v>0</v>
      </c>
      <c r="L38" s="314"/>
      <c r="M38" s="314"/>
      <c r="N38" s="314"/>
      <c r="O38" s="314">
        <f t="shared" ref="O38" si="46">L38+M38+N38</f>
        <v>0</v>
      </c>
      <c r="P38" s="314"/>
      <c r="Q38" s="314"/>
      <c r="R38" s="314"/>
      <c r="S38" s="314">
        <f t="shared" ref="S38" si="47">P38+Q38+R38</f>
        <v>0</v>
      </c>
    </row>
    <row r="39" spans="1:19" s="267" customFormat="1" ht="22.5" customHeight="1" x14ac:dyDescent="0.2">
      <c r="A39" s="354" t="str">
        <f>IF(C56="","",C56)</f>
        <v>S267</v>
      </c>
      <c r="B39" s="368" t="str">
        <f>D56</f>
        <v>PROG. DE FORTALECIMIENTO DE LA CALIDAD EDUCATIVA (PFCE)</v>
      </c>
      <c r="C39" s="369"/>
      <c r="D39" s="310">
        <f t="shared" ref="D39:D43" si="48">D40</f>
        <v>0</v>
      </c>
      <c r="E39" s="310">
        <f t="shared" ref="E39:F39" si="49">D39+E40</f>
        <v>0</v>
      </c>
      <c r="F39" s="310">
        <f t="shared" si="49"/>
        <v>0</v>
      </c>
      <c r="G39" s="311"/>
      <c r="H39" s="312">
        <f t="shared" ref="H39" si="50">F39+H40</f>
        <v>0</v>
      </c>
      <c r="I39" s="312">
        <f t="shared" ref="I39:J39" si="51">H39+I40</f>
        <v>0</v>
      </c>
      <c r="J39" s="312">
        <f t="shared" si="51"/>
        <v>0</v>
      </c>
      <c r="K39" s="313"/>
      <c r="L39" s="312">
        <f t="shared" ref="L39" si="52">J39+L40</f>
        <v>0</v>
      </c>
      <c r="M39" s="312">
        <f t="shared" ref="M39:N39" si="53">L39+M40</f>
        <v>0</v>
      </c>
      <c r="N39" s="312">
        <f t="shared" si="53"/>
        <v>0</v>
      </c>
      <c r="O39" s="266"/>
      <c r="P39" s="312">
        <f t="shared" ref="P39" si="54">N39+P40</f>
        <v>0</v>
      </c>
      <c r="Q39" s="312">
        <f t="shared" ref="Q39:R39" si="55">P39+Q40</f>
        <v>0</v>
      </c>
      <c r="R39" s="312">
        <f t="shared" si="55"/>
        <v>0</v>
      </c>
      <c r="S39" s="266"/>
    </row>
    <row r="40" spans="1:19" s="267" customFormat="1" ht="11.25" x14ac:dyDescent="0.2">
      <c r="A40" s="355"/>
      <c r="B40" s="358" t="s">
        <v>18</v>
      </c>
      <c r="C40" s="359"/>
      <c r="D40" s="314"/>
      <c r="E40" s="314"/>
      <c r="F40" s="314"/>
      <c r="G40" s="268">
        <f t="shared" ref="G40" si="56">D40+E40+F40</f>
        <v>0</v>
      </c>
      <c r="H40" s="314"/>
      <c r="I40" s="314"/>
      <c r="J40" s="314"/>
      <c r="K40" s="268">
        <f t="shared" ref="K40" si="57">H40+I40+J40</f>
        <v>0</v>
      </c>
      <c r="L40" s="314"/>
      <c r="M40" s="314"/>
      <c r="N40" s="314"/>
      <c r="O40" s="268">
        <f t="shared" ref="O40" si="58">L40+M40+N40</f>
        <v>0</v>
      </c>
      <c r="P40" s="314"/>
      <c r="Q40" s="314"/>
      <c r="R40" s="314"/>
      <c r="S40" s="268">
        <f>+R39</f>
        <v>0</v>
      </c>
    </row>
    <row r="41" spans="1:19" s="267" customFormat="1" ht="22.5" customHeight="1" x14ac:dyDescent="0.2">
      <c r="A41" s="354" t="str">
        <f>IF(C57="","",C57)</f>
        <v/>
      </c>
      <c r="B41" s="368" t="str">
        <f>D57</f>
        <v>AAA</v>
      </c>
      <c r="C41" s="369"/>
      <c r="D41" s="310">
        <f t="shared" si="48"/>
        <v>0</v>
      </c>
      <c r="E41" s="310">
        <f t="shared" ref="E41" si="59">D41+E42</f>
        <v>0</v>
      </c>
      <c r="F41" s="310">
        <f t="shared" ref="F41" si="60">E41+F42</f>
        <v>0</v>
      </c>
      <c r="G41" s="311"/>
      <c r="H41" s="312">
        <f t="shared" ref="H41" si="61">F41+H42</f>
        <v>0</v>
      </c>
      <c r="I41" s="312">
        <f t="shared" ref="I41" si="62">H41+I42</f>
        <v>0</v>
      </c>
      <c r="J41" s="312">
        <f t="shared" ref="J41" si="63">I41+J42</f>
        <v>0</v>
      </c>
      <c r="K41" s="313"/>
      <c r="L41" s="312">
        <f t="shared" ref="L41" si="64">J41+L42</f>
        <v>0</v>
      </c>
      <c r="M41" s="312">
        <f t="shared" ref="M41" si="65">L41+M42</f>
        <v>0</v>
      </c>
      <c r="N41" s="312">
        <f t="shared" ref="N41" si="66">M41+N42</f>
        <v>0</v>
      </c>
      <c r="O41" s="266"/>
      <c r="P41" s="312">
        <f t="shared" ref="P41" si="67">N41+P42</f>
        <v>0</v>
      </c>
      <c r="Q41" s="312">
        <f t="shared" ref="Q41" si="68">P41+Q42</f>
        <v>0</v>
      </c>
      <c r="R41" s="312">
        <f t="shared" ref="R41" si="69">Q41+R42</f>
        <v>0</v>
      </c>
      <c r="S41" s="266"/>
    </row>
    <row r="42" spans="1:19" s="315" customFormat="1" ht="18" customHeight="1" x14ac:dyDescent="0.2">
      <c r="A42" s="355"/>
      <c r="B42" s="356" t="s">
        <v>18</v>
      </c>
      <c r="C42" s="357"/>
      <c r="D42" s="314"/>
      <c r="E42" s="314"/>
      <c r="F42" s="314"/>
      <c r="G42" s="314">
        <f t="shared" ref="G42" si="70">D42+E42+F42</f>
        <v>0</v>
      </c>
      <c r="H42" s="314"/>
      <c r="I42" s="314"/>
      <c r="J42" s="314"/>
      <c r="K42" s="314">
        <f t="shared" ref="K42" si="71">H42+I42+J42</f>
        <v>0</v>
      </c>
      <c r="L42" s="314"/>
      <c r="M42" s="314"/>
      <c r="N42" s="314"/>
      <c r="O42" s="314">
        <f t="shared" ref="O42" si="72">L42+M42+N42</f>
        <v>0</v>
      </c>
      <c r="P42" s="314"/>
      <c r="Q42" s="314"/>
      <c r="R42" s="314"/>
      <c r="S42" s="314">
        <f t="shared" ref="S42" si="73">+R41</f>
        <v>0</v>
      </c>
    </row>
    <row r="43" spans="1:19" s="267" customFormat="1" ht="22.5" customHeight="1" x14ac:dyDescent="0.2">
      <c r="A43" s="354" t="str">
        <f>IF(C58="","",C57)</f>
        <v/>
      </c>
      <c r="B43" s="368" t="str">
        <f>D58</f>
        <v>BBB</v>
      </c>
      <c r="C43" s="369"/>
      <c r="D43" s="310">
        <f t="shared" si="48"/>
        <v>0</v>
      </c>
      <c r="E43" s="310">
        <f t="shared" ref="E43" si="74">D43+E44</f>
        <v>0</v>
      </c>
      <c r="F43" s="310">
        <f t="shared" ref="F43" si="75">E43+F44</f>
        <v>0</v>
      </c>
      <c r="G43" s="311"/>
      <c r="H43" s="312">
        <f t="shared" ref="H43" si="76">F43+H44</f>
        <v>0</v>
      </c>
      <c r="I43" s="312">
        <f t="shared" ref="I43" si="77">H43+I44</f>
        <v>0</v>
      </c>
      <c r="J43" s="312">
        <f t="shared" ref="J43" si="78">I43+J44</f>
        <v>0</v>
      </c>
      <c r="K43" s="313"/>
      <c r="L43" s="312">
        <f t="shared" ref="L43" si="79">J43+L44</f>
        <v>0</v>
      </c>
      <c r="M43" s="312">
        <f t="shared" ref="M43" si="80">L43+M44</f>
        <v>0</v>
      </c>
      <c r="N43" s="312">
        <f t="shared" ref="N43" si="81">M43+N44</f>
        <v>0</v>
      </c>
      <c r="O43" s="266"/>
      <c r="P43" s="312">
        <f t="shared" ref="P43" si="82">N43+P44</f>
        <v>0</v>
      </c>
      <c r="Q43" s="312">
        <f t="shared" ref="Q43" si="83">P43+Q44</f>
        <v>0</v>
      </c>
      <c r="R43" s="312">
        <f t="shared" ref="R43" si="84">Q43+R44</f>
        <v>0</v>
      </c>
      <c r="S43" s="266"/>
    </row>
    <row r="44" spans="1:19" s="315" customFormat="1" ht="18" customHeight="1" x14ac:dyDescent="0.2">
      <c r="A44" s="355"/>
      <c r="B44" s="356" t="s">
        <v>18</v>
      </c>
      <c r="C44" s="357"/>
      <c r="D44" s="314"/>
      <c r="E44" s="314"/>
      <c r="F44" s="314"/>
      <c r="G44" s="314">
        <f t="shared" ref="G44" si="85">D44+E44+F44</f>
        <v>0</v>
      </c>
      <c r="H44" s="314"/>
      <c r="I44" s="314"/>
      <c r="J44" s="314"/>
      <c r="K44" s="314">
        <f t="shared" ref="K44" si="86">H44+I44+J44</f>
        <v>0</v>
      </c>
      <c r="L44" s="314"/>
      <c r="M44" s="314"/>
      <c r="N44" s="314"/>
      <c r="O44" s="314">
        <f t="shared" ref="O44" si="87">L44+M44+N44</f>
        <v>0</v>
      </c>
      <c r="P44" s="314"/>
      <c r="Q44" s="314"/>
      <c r="R44" s="314"/>
      <c r="S44" s="314">
        <f t="shared" ref="S44" si="88">+R43</f>
        <v>0</v>
      </c>
    </row>
    <row r="45" spans="1:19" s="267" customFormat="1" ht="11.25" x14ac:dyDescent="0.2">
      <c r="D45" s="269"/>
      <c r="E45" s="269"/>
      <c r="F45" s="269"/>
      <c r="G45" s="269"/>
      <c r="H45" s="270"/>
      <c r="I45" s="270"/>
      <c r="J45" s="270"/>
      <c r="K45" s="270"/>
      <c r="L45" s="271"/>
      <c r="M45" s="271"/>
      <c r="N45" s="271"/>
      <c r="O45" s="271"/>
      <c r="P45" s="270"/>
      <c r="Q45" s="270"/>
      <c r="R45" s="270"/>
      <c r="S45" s="271"/>
    </row>
    <row r="46" spans="1:19" s="267" customFormat="1" ht="12" thickBot="1" x14ac:dyDescent="0.25">
      <c r="B46" s="272" t="s">
        <v>212</v>
      </c>
      <c r="D46" s="269"/>
      <c r="E46" s="269"/>
      <c r="F46" s="269"/>
      <c r="G46" s="273">
        <f>G30+G32+G34+G36+G38+G40+G42+G44</f>
        <v>0</v>
      </c>
      <c r="H46" s="270"/>
      <c r="I46" s="270"/>
      <c r="J46" s="270"/>
      <c r="K46" s="273">
        <f>K30+K32+K34+K36+K38+K40+K42+K44</f>
        <v>0</v>
      </c>
      <c r="L46" s="271"/>
      <c r="M46" s="271"/>
      <c r="N46" s="271"/>
      <c r="O46" s="273">
        <f>O30+O32+O34+O36+O38+O40+O42+O44</f>
        <v>0</v>
      </c>
      <c r="P46" s="270"/>
      <c r="Q46" s="270"/>
      <c r="R46" s="270"/>
      <c r="S46" s="273">
        <f>S30+S32+S34+S36+S38+S40+S42+S44</f>
        <v>0</v>
      </c>
    </row>
    <row r="47" spans="1:19" ht="9.75" customHeight="1" thickTop="1" x14ac:dyDescent="0.2">
      <c r="L47" s="271"/>
      <c r="M47" s="271"/>
      <c r="N47" s="271"/>
      <c r="O47" s="271"/>
    </row>
    <row r="48" spans="1:19" x14ac:dyDescent="0.2">
      <c r="B48" s="285" t="s">
        <v>18</v>
      </c>
      <c r="C48" s="372" t="s">
        <v>228</v>
      </c>
      <c r="D48" s="372"/>
      <c r="E48" s="372"/>
      <c r="F48" s="372"/>
    </row>
    <row r="50" spans="2:18" x14ac:dyDescent="0.2">
      <c r="C50" s="274" t="s">
        <v>95</v>
      </c>
      <c r="D50" s="373" t="s">
        <v>124</v>
      </c>
      <c r="E50" s="374"/>
      <c r="F50" s="374"/>
      <c r="G50" s="374"/>
      <c r="H50" s="374"/>
      <c r="I50" s="374"/>
      <c r="J50" s="374"/>
      <c r="K50" s="374"/>
      <c r="L50" s="374"/>
      <c r="M50" s="374"/>
      <c r="N50" s="374"/>
      <c r="O50" s="374"/>
      <c r="P50" s="374"/>
      <c r="Q50" s="374"/>
      <c r="R50" s="375"/>
    </row>
    <row r="51" spans="2:18" x14ac:dyDescent="0.2">
      <c r="B51" s="275"/>
      <c r="C51" s="276" t="s">
        <v>69</v>
      </c>
      <c r="D51" s="301" t="s">
        <v>82</v>
      </c>
      <c r="E51" s="302"/>
      <c r="F51" s="302"/>
      <c r="G51" s="302"/>
      <c r="H51" s="302"/>
      <c r="I51" s="302"/>
      <c r="J51" s="302"/>
      <c r="K51" s="302"/>
      <c r="L51" s="302"/>
      <c r="M51" s="302"/>
      <c r="N51" s="302"/>
      <c r="O51" s="302"/>
      <c r="P51" s="302"/>
      <c r="Q51" s="302"/>
      <c r="R51" s="303"/>
    </row>
    <row r="52" spans="2:18" x14ac:dyDescent="0.2">
      <c r="B52" s="275"/>
      <c r="C52" s="276" t="s">
        <v>70</v>
      </c>
      <c r="D52" s="301" t="s">
        <v>235</v>
      </c>
      <c r="E52" s="302"/>
      <c r="F52" s="302"/>
      <c r="G52" s="302"/>
      <c r="H52" s="302"/>
      <c r="I52" s="302"/>
      <c r="J52" s="302"/>
      <c r="K52" s="302"/>
      <c r="L52" s="302"/>
      <c r="M52" s="302"/>
      <c r="N52" s="302"/>
      <c r="O52" s="302"/>
      <c r="P52" s="302"/>
      <c r="Q52" s="302"/>
      <c r="R52" s="303"/>
    </row>
    <row r="53" spans="2:18" x14ac:dyDescent="0.2">
      <c r="B53" s="275"/>
      <c r="C53" s="276" t="s">
        <v>72</v>
      </c>
      <c r="D53" s="308" t="s">
        <v>241</v>
      </c>
      <c r="E53" s="309"/>
      <c r="F53" s="309"/>
      <c r="G53" s="309"/>
      <c r="H53" s="309"/>
      <c r="I53" s="302"/>
      <c r="J53" s="302"/>
      <c r="K53" s="302"/>
      <c r="L53" s="302"/>
      <c r="M53" s="302"/>
      <c r="N53" s="302"/>
      <c r="O53" s="302"/>
      <c r="P53" s="302"/>
      <c r="Q53" s="302"/>
      <c r="R53" s="303"/>
    </row>
    <row r="54" spans="2:18" x14ac:dyDescent="0.2">
      <c r="B54" s="275"/>
      <c r="C54" s="276" t="s">
        <v>233</v>
      </c>
      <c r="D54" s="306" t="s">
        <v>236</v>
      </c>
      <c r="E54" s="302"/>
      <c r="F54" s="302"/>
      <c r="G54" s="302"/>
      <c r="H54" s="302"/>
      <c r="I54" s="302"/>
      <c r="J54" s="302"/>
      <c r="K54" s="302"/>
      <c r="L54" s="302"/>
      <c r="M54" s="302"/>
      <c r="N54" s="302"/>
      <c r="O54" s="302"/>
      <c r="P54" s="302"/>
      <c r="Q54" s="302"/>
      <c r="R54" s="303"/>
    </row>
    <row r="55" spans="2:18" x14ac:dyDescent="0.2">
      <c r="B55" s="275"/>
      <c r="C55" s="276" t="s">
        <v>71</v>
      </c>
      <c r="D55" s="306" t="s">
        <v>237</v>
      </c>
      <c r="E55" s="302"/>
      <c r="F55" s="302"/>
      <c r="G55" s="302"/>
      <c r="H55" s="302"/>
      <c r="I55" s="302"/>
      <c r="J55" s="302"/>
      <c r="K55" s="302"/>
      <c r="L55" s="302"/>
      <c r="M55" s="302"/>
      <c r="N55" s="302"/>
      <c r="O55" s="302"/>
      <c r="P55" s="302"/>
      <c r="Q55" s="302"/>
      <c r="R55" s="303"/>
    </row>
    <row r="56" spans="2:18" x14ac:dyDescent="0.2">
      <c r="B56" s="275"/>
      <c r="C56" s="276" t="s">
        <v>234</v>
      </c>
      <c r="D56" s="306" t="s">
        <v>238</v>
      </c>
      <c r="E56" s="302"/>
      <c r="F56" s="302"/>
      <c r="G56" s="302"/>
      <c r="H56" s="302"/>
      <c r="I56" s="302"/>
      <c r="J56" s="302"/>
      <c r="K56" s="302"/>
      <c r="L56" s="302"/>
      <c r="M56" s="302"/>
      <c r="N56" s="302"/>
      <c r="O56" s="302"/>
      <c r="P56" s="302"/>
      <c r="Q56" s="302"/>
      <c r="R56" s="303"/>
    </row>
    <row r="57" spans="2:18" x14ac:dyDescent="0.2">
      <c r="B57" s="275"/>
      <c r="C57" s="276"/>
      <c r="D57" s="301" t="s">
        <v>239</v>
      </c>
      <c r="E57" s="302"/>
      <c r="F57" s="302"/>
      <c r="G57" s="302"/>
      <c r="H57" s="302"/>
      <c r="I57" s="302"/>
      <c r="J57" s="302"/>
      <c r="K57" s="302"/>
      <c r="L57" s="302"/>
      <c r="M57" s="302"/>
      <c r="N57" s="302"/>
      <c r="O57" s="302"/>
      <c r="P57" s="302"/>
      <c r="Q57" s="302"/>
      <c r="R57" s="303"/>
    </row>
    <row r="58" spans="2:18" x14ac:dyDescent="0.2">
      <c r="C58" s="276"/>
      <c r="D58" s="301" t="s">
        <v>240</v>
      </c>
      <c r="E58" s="302"/>
      <c r="F58" s="302"/>
      <c r="G58" s="302"/>
      <c r="H58" s="302"/>
      <c r="I58" s="302"/>
      <c r="J58" s="302"/>
      <c r="K58" s="302"/>
      <c r="L58" s="302"/>
      <c r="M58" s="302"/>
      <c r="N58" s="302"/>
      <c r="O58" s="302"/>
      <c r="P58" s="302"/>
      <c r="Q58" s="302"/>
      <c r="R58" s="303"/>
    </row>
  </sheetData>
  <sortState ref="C70:E77">
    <sortCondition ref="E70:E77"/>
  </sortState>
  <mergeCells count="44">
    <mergeCell ref="A41:A42"/>
    <mergeCell ref="B41:C41"/>
    <mergeCell ref="B42:C42"/>
    <mergeCell ref="A27:A28"/>
    <mergeCell ref="B27:C28"/>
    <mergeCell ref="A37:A38"/>
    <mergeCell ref="B37:C37"/>
    <mergeCell ref="B38:C38"/>
    <mergeCell ref="A33:A34"/>
    <mergeCell ref="B33:C33"/>
    <mergeCell ref="B26:S26"/>
    <mergeCell ref="B31:C31"/>
    <mergeCell ref="B34:C34"/>
    <mergeCell ref="B30:C30"/>
    <mergeCell ref="M6:M7"/>
    <mergeCell ref="B25:S25"/>
    <mergeCell ref="G27:G28"/>
    <mergeCell ref="K27:K28"/>
    <mergeCell ref="O27:O28"/>
    <mergeCell ref="S27:S28"/>
    <mergeCell ref="E6:L6"/>
    <mergeCell ref="C48:F48"/>
    <mergeCell ref="D50:R50"/>
    <mergeCell ref="B43:C43"/>
    <mergeCell ref="B39:C39"/>
    <mergeCell ref="B32:C32"/>
    <mergeCell ref="B35:C35"/>
    <mergeCell ref="B36:C36"/>
    <mergeCell ref="A43:A44"/>
    <mergeCell ref="B44:C44"/>
    <mergeCell ref="A39:A40"/>
    <mergeCell ref="B40:C40"/>
    <mergeCell ref="A1:S1"/>
    <mergeCell ref="A2:S2"/>
    <mergeCell ref="A29:A30"/>
    <mergeCell ref="A31:A32"/>
    <mergeCell ref="A35:A36"/>
    <mergeCell ref="B4:S4"/>
    <mergeCell ref="D27:F27"/>
    <mergeCell ref="B29:C29"/>
    <mergeCell ref="H27:J27"/>
    <mergeCell ref="L27:N27"/>
    <mergeCell ref="P27:R27"/>
    <mergeCell ref="D6:D7"/>
  </mergeCells>
  <printOptions horizontalCentered="1"/>
  <pageMargins left="0.78740157480314965" right="0.39370078740157483" top="0.78740157480314965" bottom="0.39370078740157483" header="0.31496062992125984" footer="0.31496062992125984"/>
  <pageSetup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Hoja1!$B$1:$B$35</xm:f>
          </x14:formula1>
          <xm:sqref>A2:S2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34"/>
  <sheetViews>
    <sheetView workbookViewId="0"/>
  </sheetViews>
  <sheetFormatPr baseColWidth="10" defaultRowHeight="12.75" x14ac:dyDescent="0.2"/>
  <cols>
    <col min="1" max="1" width="11.42578125" style="108"/>
    <col min="2" max="2" width="49.42578125" style="108" customWidth="1"/>
    <col min="3" max="3" width="40.28515625" style="108" customWidth="1"/>
    <col min="4" max="16384" width="11.42578125" style="108"/>
  </cols>
  <sheetData>
    <row r="1" spans="1:6" x14ac:dyDescent="0.2">
      <c r="A1" s="108">
        <v>0</v>
      </c>
      <c r="B1" s="109" t="s">
        <v>211</v>
      </c>
    </row>
    <row r="2" spans="1:6" x14ac:dyDescent="0.2">
      <c r="A2" s="99">
        <v>35</v>
      </c>
      <c r="B2" s="100" t="s">
        <v>136</v>
      </c>
      <c r="C2" s="108" t="s">
        <v>171</v>
      </c>
      <c r="D2" s="99" t="s">
        <v>135</v>
      </c>
      <c r="E2" s="108" t="s">
        <v>208</v>
      </c>
    </row>
    <row r="3" spans="1:6" x14ac:dyDescent="0.2">
      <c r="A3" s="99">
        <v>36</v>
      </c>
      <c r="B3" s="100" t="s">
        <v>137</v>
      </c>
      <c r="C3" s="109" t="s">
        <v>198</v>
      </c>
      <c r="D3" s="99" t="s">
        <v>135</v>
      </c>
      <c r="E3" s="108" t="s">
        <v>208</v>
      </c>
    </row>
    <row r="4" spans="1:6" x14ac:dyDescent="0.2">
      <c r="A4" s="99">
        <v>37</v>
      </c>
      <c r="B4" s="100" t="s">
        <v>138</v>
      </c>
      <c r="C4" s="108" t="s">
        <v>172</v>
      </c>
      <c r="D4" s="99" t="s">
        <v>135</v>
      </c>
      <c r="E4" s="108" t="s">
        <v>208</v>
      </c>
    </row>
    <row r="5" spans="1:6" x14ac:dyDescent="0.2">
      <c r="A5" s="99">
        <v>38</v>
      </c>
      <c r="B5" s="100" t="s">
        <v>139</v>
      </c>
      <c r="C5" s="108" t="s">
        <v>173</v>
      </c>
      <c r="D5" s="99" t="s">
        <v>135</v>
      </c>
      <c r="E5" s="108" t="s">
        <v>208</v>
      </c>
    </row>
    <row r="6" spans="1:6" x14ac:dyDescent="0.2">
      <c r="A6" s="99">
        <v>39</v>
      </c>
      <c r="B6" s="101" t="s">
        <v>140</v>
      </c>
      <c r="C6" s="110" t="s">
        <v>199</v>
      </c>
      <c r="D6" s="99" t="s">
        <v>135</v>
      </c>
      <c r="E6" s="108" t="s">
        <v>208</v>
      </c>
    </row>
    <row r="7" spans="1:6" x14ac:dyDescent="0.2">
      <c r="A7" s="99">
        <v>40</v>
      </c>
      <c r="B7" s="100" t="s">
        <v>141</v>
      </c>
      <c r="C7" s="109" t="s">
        <v>200</v>
      </c>
      <c r="D7" s="99" t="s">
        <v>135</v>
      </c>
      <c r="E7" s="108" t="s">
        <v>208</v>
      </c>
    </row>
    <row r="8" spans="1:6" x14ac:dyDescent="0.2">
      <c r="A8" s="99">
        <v>41</v>
      </c>
      <c r="B8" s="101" t="s">
        <v>206</v>
      </c>
      <c r="C8" s="108" t="s">
        <v>142</v>
      </c>
      <c r="D8" s="99" t="s">
        <v>135</v>
      </c>
      <c r="E8" s="110" t="s">
        <v>207</v>
      </c>
    </row>
    <row r="9" spans="1:6" x14ac:dyDescent="0.2">
      <c r="A9" s="99">
        <v>42</v>
      </c>
      <c r="B9" s="100" t="s">
        <v>143</v>
      </c>
      <c r="C9" s="108" t="s">
        <v>174</v>
      </c>
      <c r="D9" s="99" t="s">
        <v>135</v>
      </c>
      <c r="E9" s="108" t="s">
        <v>208</v>
      </c>
    </row>
    <row r="10" spans="1:6" x14ac:dyDescent="0.2">
      <c r="A10" s="99">
        <v>43</v>
      </c>
      <c r="B10" s="100" t="s">
        <v>144</v>
      </c>
      <c r="C10" s="109" t="s">
        <v>201</v>
      </c>
      <c r="D10" s="99" t="s">
        <v>135</v>
      </c>
      <c r="E10" s="108" t="s">
        <v>208</v>
      </c>
    </row>
    <row r="11" spans="1:6" x14ac:dyDescent="0.2">
      <c r="A11" s="99">
        <v>44</v>
      </c>
      <c r="B11" s="100" t="s">
        <v>145</v>
      </c>
      <c r="C11" s="108" t="s">
        <v>175</v>
      </c>
      <c r="D11" s="99" t="s">
        <v>135</v>
      </c>
      <c r="E11" s="108" t="s">
        <v>208</v>
      </c>
    </row>
    <row r="12" spans="1:6" x14ac:dyDescent="0.2">
      <c r="A12" s="99">
        <v>45</v>
      </c>
      <c r="B12" s="100" t="s">
        <v>146</v>
      </c>
      <c r="C12" s="108" t="s">
        <v>176</v>
      </c>
      <c r="D12" s="99" t="s">
        <v>135</v>
      </c>
      <c r="E12" s="108" t="s">
        <v>208</v>
      </c>
    </row>
    <row r="13" spans="1:6" x14ac:dyDescent="0.2">
      <c r="A13" s="99">
        <v>46</v>
      </c>
      <c r="B13" s="100" t="s">
        <v>147</v>
      </c>
      <c r="C13" s="108" t="s">
        <v>177</v>
      </c>
      <c r="D13" s="99" t="s">
        <v>135</v>
      </c>
      <c r="E13" s="108" t="s">
        <v>208</v>
      </c>
    </row>
    <row r="14" spans="1:6" x14ac:dyDescent="0.2">
      <c r="A14" s="99">
        <v>47</v>
      </c>
      <c r="B14" s="100" t="s">
        <v>148</v>
      </c>
      <c r="C14" s="108" t="s">
        <v>178</v>
      </c>
      <c r="D14" s="99" t="s">
        <v>135</v>
      </c>
      <c r="E14" s="108" t="s">
        <v>208</v>
      </c>
    </row>
    <row r="15" spans="1:6" x14ac:dyDescent="0.2">
      <c r="A15" s="99">
        <v>48</v>
      </c>
      <c r="B15" s="100" t="s">
        <v>149</v>
      </c>
      <c r="C15" s="108" t="s">
        <v>179</v>
      </c>
      <c r="D15" s="99" t="s">
        <v>135</v>
      </c>
      <c r="E15" s="108" t="s">
        <v>208</v>
      </c>
    </row>
    <row r="16" spans="1:6" x14ac:dyDescent="0.2">
      <c r="A16" s="99">
        <v>49</v>
      </c>
      <c r="B16" s="101" t="s">
        <v>150</v>
      </c>
      <c r="C16" s="109" t="s">
        <v>202</v>
      </c>
      <c r="D16" s="99" t="s">
        <v>135</v>
      </c>
      <c r="E16" s="108" t="s">
        <v>208</v>
      </c>
      <c r="F16" s="109"/>
    </row>
    <row r="17" spans="1:5" x14ac:dyDescent="0.2">
      <c r="A17" s="99">
        <v>50</v>
      </c>
      <c r="B17" s="101" t="s">
        <v>151</v>
      </c>
      <c r="C17" s="109" t="s">
        <v>203</v>
      </c>
      <c r="D17" s="99" t="s">
        <v>135</v>
      </c>
      <c r="E17" s="108" t="s">
        <v>208</v>
      </c>
    </row>
    <row r="18" spans="1:5" x14ac:dyDescent="0.2">
      <c r="A18" s="99">
        <v>51</v>
      </c>
      <c r="B18" s="100" t="s">
        <v>152</v>
      </c>
      <c r="C18" s="108" t="s">
        <v>169</v>
      </c>
      <c r="D18" s="99" t="s">
        <v>135</v>
      </c>
    </row>
    <row r="19" spans="1:5" x14ac:dyDescent="0.2">
      <c r="A19" s="99">
        <v>52</v>
      </c>
      <c r="B19" s="100" t="s">
        <v>153</v>
      </c>
      <c r="C19" s="108" t="s">
        <v>170</v>
      </c>
      <c r="D19" s="99" t="s">
        <v>135</v>
      </c>
    </row>
    <row r="20" spans="1:5" x14ac:dyDescent="0.2">
      <c r="A20" s="99">
        <v>53</v>
      </c>
      <c r="B20" s="100" t="s">
        <v>154</v>
      </c>
      <c r="C20" s="108" t="s">
        <v>180</v>
      </c>
      <c r="D20" s="99" t="s">
        <v>135</v>
      </c>
      <c r="E20" s="108" t="s">
        <v>208</v>
      </c>
    </row>
    <row r="21" spans="1:5" x14ac:dyDescent="0.2">
      <c r="A21" s="99">
        <v>54</v>
      </c>
      <c r="B21" s="102" t="s">
        <v>155</v>
      </c>
      <c r="C21" s="108" t="s">
        <v>181</v>
      </c>
      <c r="D21" s="99" t="s">
        <v>135</v>
      </c>
      <c r="E21" s="108" t="s">
        <v>208</v>
      </c>
    </row>
    <row r="22" spans="1:5" x14ac:dyDescent="0.2">
      <c r="A22" s="99">
        <v>55</v>
      </c>
      <c r="B22" s="101" t="s">
        <v>205</v>
      </c>
      <c r="C22" s="109" t="s">
        <v>204</v>
      </c>
      <c r="D22" s="99" t="s">
        <v>135</v>
      </c>
      <c r="E22" s="108" t="s">
        <v>208</v>
      </c>
    </row>
    <row r="23" spans="1:5" x14ac:dyDescent="0.2">
      <c r="A23" s="99">
        <v>56</v>
      </c>
      <c r="B23" s="100" t="s">
        <v>156</v>
      </c>
      <c r="C23" s="108" t="s">
        <v>182</v>
      </c>
      <c r="D23" s="99" t="s">
        <v>135</v>
      </c>
      <c r="E23" s="108" t="s">
        <v>208</v>
      </c>
    </row>
    <row r="24" spans="1:5" x14ac:dyDescent="0.2">
      <c r="A24" s="99">
        <v>57</v>
      </c>
      <c r="B24" s="100" t="s">
        <v>157</v>
      </c>
      <c r="C24" s="108" t="s">
        <v>183</v>
      </c>
      <c r="D24" s="99" t="s">
        <v>135</v>
      </c>
      <c r="E24" s="108" t="s">
        <v>208</v>
      </c>
    </row>
    <row r="25" spans="1:5" x14ac:dyDescent="0.2">
      <c r="A25" s="99">
        <v>58</v>
      </c>
      <c r="B25" s="100" t="s">
        <v>159</v>
      </c>
      <c r="C25" s="108" t="s">
        <v>184</v>
      </c>
      <c r="D25" s="99" t="s">
        <v>158</v>
      </c>
      <c r="E25" s="108" t="s">
        <v>208</v>
      </c>
    </row>
    <row r="26" spans="1:5" x14ac:dyDescent="0.2">
      <c r="A26" s="99">
        <v>59</v>
      </c>
      <c r="B26" s="100" t="s">
        <v>160</v>
      </c>
      <c r="C26" s="108" t="s">
        <v>185</v>
      </c>
      <c r="D26" s="99" t="s">
        <v>158</v>
      </c>
      <c r="E26" s="108" t="s">
        <v>208</v>
      </c>
    </row>
    <row r="27" spans="1:5" x14ac:dyDescent="0.2">
      <c r="A27" s="99">
        <v>60</v>
      </c>
      <c r="B27" s="100" t="s">
        <v>161</v>
      </c>
      <c r="C27" s="108" t="s">
        <v>189</v>
      </c>
      <c r="D27" s="99" t="s">
        <v>158</v>
      </c>
      <c r="E27" s="108" t="s">
        <v>208</v>
      </c>
    </row>
    <row r="28" spans="1:5" x14ac:dyDescent="0.2">
      <c r="A28" s="99">
        <v>61</v>
      </c>
      <c r="B28" s="100" t="s">
        <v>162</v>
      </c>
      <c r="C28" s="108" t="s">
        <v>190</v>
      </c>
      <c r="D28" s="99" t="s">
        <v>158</v>
      </c>
      <c r="E28" s="108" t="s">
        <v>208</v>
      </c>
    </row>
    <row r="29" spans="1:5" x14ac:dyDescent="0.2">
      <c r="A29" s="99">
        <v>62</v>
      </c>
      <c r="B29" s="100" t="s">
        <v>163</v>
      </c>
      <c r="C29" s="108" t="s">
        <v>186</v>
      </c>
      <c r="D29" s="99" t="s">
        <v>158</v>
      </c>
      <c r="E29" s="108" t="s">
        <v>208</v>
      </c>
    </row>
    <row r="30" spans="1:5" x14ac:dyDescent="0.2">
      <c r="A30" s="99">
        <v>63</v>
      </c>
      <c r="B30" s="100" t="s">
        <v>164</v>
      </c>
      <c r="C30" s="108" t="s">
        <v>191</v>
      </c>
      <c r="D30" s="99" t="s">
        <v>158</v>
      </c>
      <c r="E30" s="108" t="s">
        <v>208</v>
      </c>
    </row>
    <row r="31" spans="1:5" x14ac:dyDescent="0.2">
      <c r="A31" s="99">
        <v>64</v>
      </c>
      <c r="B31" s="100" t="s">
        <v>165</v>
      </c>
      <c r="C31" s="108" t="s">
        <v>187</v>
      </c>
      <c r="D31" s="99" t="s">
        <v>158</v>
      </c>
      <c r="E31" s="108" t="s">
        <v>208</v>
      </c>
    </row>
    <row r="32" spans="1:5" x14ac:dyDescent="0.2">
      <c r="A32" s="99">
        <v>65</v>
      </c>
      <c r="B32" s="100" t="s">
        <v>166</v>
      </c>
      <c r="C32" s="108" t="s">
        <v>192</v>
      </c>
      <c r="D32" s="99" t="s">
        <v>158</v>
      </c>
      <c r="E32" s="108" t="s">
        <v>208</v>
      </c>
    </row>
    <row r="33" spans="1:5" x14ac:dyDescent="0.2">
      <c r="A33" s="99">
        <v>67</v>
      </c>
      <c r="B33" s="100" t="s">
        <v>167</v>
      </c>
      <c r="C33" s="108" t="s">
        <v>193</v>
      </c>
      <c r="D33" s="99" t="s">
        <v>158</v>
      </c>
      <c r="E33" s="108" t="s">
        <v>208</v>
      </c>
    </row>
    <row r="34" spans="1:5" x14ac:dyDescent="0.2">
      <c r="A34" s="99">
        <v>68</v>
      </c>
      <c r="B34" s="100" t="s">
        <v>168</v>
      </c>
      <c r="C34" s="108" t="s">
        <v>188</v>
      </c>
      <c r="D34" s="99" t="s">
        <v>158</v>
      </c>
      <c r="E34" s="108" t="s">
        <v>208</v>
      </c>
    </row>
  </sheetData>
  <autoFilter ref="A1:E3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O55"/>
  <sheetViews>
    <sheetView zoomScaleNormal="100" zoomScaleSheetLayoutView="70" workbookViewId="0">
      <selection sqref="A1:N1"/>
    </sheetView>
  </sheetViews>
  <sheetFormatPr baseColWidth="10" defaultRowHeight="12.75" x14ac:dyDescent="0.2"/>
  <cols>
    <col min="1" max="1" width="24.85546875" customWidth="1"/>
    <col min="2" max="2" width="33.85546875" customWidth="1"/>
    <col min="3" max="3" width="6.140625" customWidth="1"/>
    <col min="4" max="6" width="14.7109375" customWidth="1"/>
    <col min="7" max="7" width="0.85546875" customWidth="1"/>
    <col min="8" max="8" width="10.28515625" customWidth="1"/>
    <col min="9" max="9" width="1.7109375" customWidth="1"/>
    <col min="10" max="12" width="14.7109375" customWidth="1"/>
    <col min="13" max="13" width="0.7109375" customWidth="1"/>
    <col min="14" max="14" width="10.28515625" customWidth="1"/>
    <col min="15" max="15" width="1.7109375" customWidth="1"/>
    <col min="16" max="18" width="14.7109375" customWidth="1"/>
    <col min="19" max="19" width="0.85546875" customWidth="1"/>
    <col min="20" max="20" width="10.28515625" customWidth="1"/>
    <col min="21" max="21" width="1.7109375" customWidth="1"/>
    <col min="22" max="24" width="14.7109375" customWidth="1"/>
    <col min="25" max="25" width="0.85546875" customWidth="1"/>
    <col min="26" max="26" width="10.28515625" customWidth="1"/>
    <col min="27" max="27" width="5.85546875" style="2" customWidth="1"/>
    <col min="28" max="28" width="13.140625" style="58" customWidth="1"/>
  </cols>
  <sheetData>
    <row r="1" spans="1:41" ht="20.25" customHeight="1" x14ac:dyDescent="0.2">
      <c r="A1" s="425" t="s">
        <v>83</v>
      </c>
      <c r="B1" s="425"/>
      <c r="C1" s="425"/>
      <c r="D1" s="425"/>
      <c r="E1" s="425"/>
      <c r="F1" s="425"/>
      <c r="G1" s="425"/>
      <c r="H1" s="425"/>
      <c r="I1" s="425"/>
      <c r="J1" s="425"/>
      <c r="K1" s="425"/>
      <c r="L1" s="425"/>
      <c r="M1" s="425"/>
      <c r="N1" s="425"/>
      <c r="O1" s="86"/>
      <c r="P1" s="86"/>
      <c r="Q1" s="86"/>
      <c r="R1" s="86"/>
      <c r="S1" s="86"/>
      <c r="T1" s="86"/>
      <c r="U1" s="86"/>
      <c r="V1" s="86"/>
      <c r="W1" s="86"/>
      <c r="X1" s="86"/>
      <c r="Y1" s="86"/>
      <c r="Z1" s="86"/>
      <c r="AA1" s="94"/>
    </row>
    <row r="2" spans="1:41" ht="19.5" customHeight="1" x14ac:dyDescent="0.2">
      <c r="A2" s="433" t="s">
        <v>96</v>
      </c>
      <c r="B2" s="433"/>
      <c r="C2" s="433"/>
      <c r="D2" s="433"/>
      <c r="E2" s="433"/>
      <c r="F2" s="433"/>
      <c r="G2" s="433"/>
      <c r="H2" s="433"/>
      <c r="I2" s="433"/>
      <c r="J2" s="433"/>
      <c r="K2" s="87"/>
      <c r="L2" s="86"/>
      <c r="M2" s="86"/>
      <c r="N2" s="86"/>
      <c r="O2" s="86"/>
      <c r="P2" s="86"/>
      <c r="Q2" s="86"/>
      <c r="R2" s="86"/>
      <c r="S2" s="86"/>
      <c r="T2" s="86"/>
      <c r="U2" s="86"/>
      <c r="V2" s="86"/>
      <c r="W2" s="86"/>
      <c r="X2" s="86"/>
      <c r="Y2" s="86"/>
      <c r="Z2" s="86"/>
      <c r="AA2" s="94"/>
    </row>
    <row r="3" spans="1:41" ht="14.25" customHeight="1" x14ac:dyDescent="0.2">
      <c r="A3" s="433" t="s">
        <v>84</v>
      </c>
      <c r="B3" s="433"/>
      <c r="C3" s="434"/>
      <c r="D3" s="434"/>
      <c r="E3" s="434"/>
      <c r="F3" s="434"/>
      <c r="G3" s="434"/>
      <c r="H3" s="434"/>
      <c r="I3" s="87"/>
      <c r="J3" s="87"/>
      <c r="K3" s="86"/>
      <c r="L3" s="86"/>
      <c r="M3" s="86"/>
      <c r="N3" s="86"/>
      <c r="O3" s="86"/>
      <c r="P3" s="86"/>
      <c r="Q3" s="86"/>
      <c r="R3" s="86"/>
      <c r="S3" s="86"/>
      <c r="T3" s="86"/>
      <c r="U3" s="86"/>
      <c r="V3" s="86"/>
      <c r="W3" s="86"/>
      <c r="X3" s="86"/>
      <c r="Y3" s="86"/>
      <c r="Z3" s="86"/>
      <c r="AA3" s="94"/>
    </row>
    <row r="4" spans="1:41" ht="13.5" customHeight="1" x14ac:dyDescent="0.2">
      <c r="A4" s="435" t="s">
        <v>85</v>
      </c>
      <c r="B4" s="435"/>
      <c r="C4" s="436"/>
      <c r="D4" s="436"/>
      <c r="E4" s="436"/>
      <c r="F4" s="436"/>
      <c r="G4" s="436"/>
      <c r="H4" s="436"/>
      <c r="I4" s="87"/>
      <c r="J4" s="86"/>
      <c r="K4" s="86"/>
      <c r="L4" s="86"/>
      <c r="M4" s="86"/>
      <c r="N4" s="86"/>
      <c r="O4" s="86"/>
      <c r="P4" s="86"/>
      <c r="Q4" s="86"/>
      <c r="R4" s="86"/>
      <c r="S4" s="86"/>
      <c r="T4" s="86"/>
      <c r="U4" s="86"/>
      <c r="V4" s="86"/>
      <c r="W4" s="86"/>
      <c r="X4" s="86"/>
      <c r="Y4" s="86"/>
      <c r="Z4" s="86"/>
      <c r="AA4" s="94"/>
    </row>
    <row r="5" spans="1:41" ht="21.75" customHeight="1" x14ac:dyDescent="0.2">
      <c r="A5" s="435" t="s">
        <v>97</v>
      </c>
      <c r="B5" s="435"/>
      <c r="C5" s="436"/>
      <c r="D5" s="436"/>
      <c r="E5" s="436"/>
      <c r="F5" s="436"/>
      <c r="G5" s="436"/>
      <c r="H5" s="436"/>
      <c r="I5" s="87"/>
      <c r="J5" s="86"/>
      <c r="K5" s="86"/>
      <c r="L5" s="86"/>
      <c r="M5" s="86"/>
      <c r="N5" s="86"/>
      <c r="O5" s="86"/>
      <c r="P5" s="86"/>
      <c r="Q5" s="86"/>
      <c r="R5" s="86"/>
      <c r="S5" s="86"/>
      <c r="T5" s="86"/>
      <c r="U5" s="86"/>
      <c r="V5" s="86"/>
      <c r="W5" s="86"/>
      <c r="X5" s="86"/>
      <c r="Y5" s="86"/>
      <c r="Z5" s="86"/>
      <c r="AA5" s="94"/>
    </row>
    <row r="6" spans="1:41" ht="14.25" customHeight="1" thickBot="1" x14ac:dyDescent="0.25">
      <c r="A6" s="432" t="s">
        <v>12</v>
      </c>
      <c r="B6" s="432"/>
      <c r="C6" s="432"/>
      <c r="D6" s="432"/>
      <c r="E6" s="432"/>
      <c r="F6" s="432"/>
      <c r="G6" s="432"/>
      <c r="H6" s="432"/>
      <c r="I6" s="432"/>
      <c r="J6" s="432"/>
      <c r="K6" s="432"/>
      <c r="L6" s="432"/>
      <c r="M6" s="432"/>
      <c r="N6" s="432"/>
      <c r="O6" s="432"/>
      <c r="P6" s="432"/>
      <c r="Q6" s="432"/>
      <c r="R6" s="432"/>
      <c r="S6" s="432"/>
      <c r="T6" s="432"/>
      <c r="U6" s="432"/>
      <c r="V6" s="432"/>
      <c r="W6" s="432"/>
      <c r="X6" s="432"/>
      <c r="Y6" s="432"/>
      <c r="Z6" s="432"/>
      <c r="AA6" s="94"/>
    </row>
    <row r="7" spans="1:41" ht="30" customHeight="1" thickBot="1" x14ac:dyDescent="0.25">
      <c r="A7" s="440" t="s">
        <v>68</v>
      </c>
      <c r="B7" s="426" t="s">
        <v>102</v>
      </c>
      <c r="C7" s="429" t="s">
        <v>28</v>
      </c>
      <c r="D7" s="417" t="s">
        <v>98</v>
      </c>
      <c r="E7" s="418"/>
      <c r="F7" s="418"/>
      <c r="G7" s="418"/>
      <c r="H7" s="419"/>
      <c r="I7" s="28"/>
      <c r="J7" s="417" t="s">
        <v>99</v>
      </c>
      <c r="K7" s="418"/>
      <c r="L7" s="418"/>
      <c r="M7" s="418"/>
      <c r="N7" s="419"/>
      <c r="O7" s="28"/>
      <c r="P7" s="437" t="s">
        <v>100</v>
      </c>
      <c r="Q7" s="438"/>
      <c r="R7" s="438"/>
      <c r="S7" s="438"/>
      <c r="T7" s="439"/>
      <c r="U7" s="28"/>
      <c r="V7" s="417" t="s">
        <v>101</v>
      </c>
      <c r="W7" s="418"/>
      <c r="X7" s="418"/>
      <c r="Y7" s="418"/>
      <c r="Z7" s="419"/>
      <c r="AA7" s="94"/>
    </row>
    <row r="8" spans="1:41" ht="48.75" customHeight="1" x14ac:dyDescent="0.2">
      <c r="A8" s="441"/>
      <c r="B8" s="427"/>
      <c r="C8" s="430"/>
      <c r="D8" s="420" t="s">
        <v>197</v>
      </c>
      <c r="E8" s="421"/>
      <c r="F8" s="422"/>
      <c r="G8" s="113"/>
      <c r="H8" s="415" t="s">
        <v>66</v>
      </c>
      <c r="I8" s="28"/>
      <c r="J8" s="420" t="s">
        <v>197</v>
      </c>
      <c r="K8" s="421"/>
      <c r="L8" s="422"/>
      <c r="M8" s="113"/>
      <c r="N8" s="415" t="s">
        <v>66</v>
      </c>
      <c r="O8" s="28"/>
      <c r="P8" s="420" t="s">
        <v>197</v>
      </c>
      <c r="Q8" s="421"/>
      <c r="R8" s="422"/>
      <c r="S8" s="114"/>
      <c r="T8" s="415" t="s">
        <v>66</v>
      </c>
      <c r="U8" s="28"/>
      <c r="V8" s="420" t="s">
        <v>197</v>
      </c>
      <c r="W8" s="421"/>
      <c r="X8" s="422"/>
      <c r="Y8" s="114"/>
      <c r="Z8" s="415" t="s">
        <v>66</v>
      </c>
      <c r="AA8" s="95"/>
    </row>
    <row r="9" spans="1:41" ht="25.5" customHeight="1" x14ac:dyDescent="0.2">
      <c r="A9" s="442"/>
      <c r="B9" s="428"/>
      <c r="C9" s="431"/>
      <c r="D9" s="115" t="s">
        <v>9</v>
      </c>
      <c r="E9" s="116" t="s">
        <v>10</v>
      </c>
      <c r="F9" s="115" t="s">
        <v>11</v>
      </c>
      <c r="G9" s="117"/>
      <c r="H9" s="416"/>
      <c r="I9" s="28"/>
      <c r="J9" s="118" t="s">
        <v>53</v>
      </c>
      <c r="K9" s="118" t="s">
        <v>59</v>
      </c>
      <c r="L9" s="119" t="s">
        <v>55</v>
      </c>
      <c r="M9" s="120"/>
      <c r="N9" s="416"/>
      <c r="O9" s="28"/>
      <c r="P9" s="118" t="s">
        <v>60</v>
      </c>
      <c r="Q9" s="118" t="s">
        <v>57</v>
      </c>
      <c r="R9" s="119" t="s">
        <v>58</v>
      </c>
      <c r="S9" s="120"/>
      <c r="T9" s="416"/>
      <c r="U9" s="28"/>
      <c r="V9" s="118" t="s">
        <v>91</v>
      </c>
      <c r="W9" s="118" t="s">
        <v>26</v>
      </c>
      <c r="X9" s="118" t="s">
        <v>27</v>
      </c>
      <c r="Y9" s="120"/>
      <c r="Z9" s="416"/>
      <c r="AA9" s="94"/>
    </row>
    <row r="10" spans="1:41" x14ac:dyDescent="0.2">
      <c r="A10" s="423" t="e">
        <f>VLOOKUP('HOJA DE TRABAJO DE LA UPE'!$A$2,Hoja1!$B$2:$C$35,2,FALSE)</f>
        <v>#N/A</v>
      </c>
      <c r="B10" s="121"/>
      <c r="C10" s="122"/>
      <c r="D10" s="122"/>
      <c r="E10" s="123"/>
      <c r="F10" s="124"/>
      <c r="G10" s="125"/>
      <c r="H10" s="412"/>
      <c r="I10" s="28"/>
      <c r="J10" s="122"/>
      <c r="K10" s="123"/>
      <c r="L10" s="123"/>
      <c r="M10" s="125"/>
      <c r="N10" s="412"/>
      <c r="O10" s="28"/>
      <c r="P10" s="126"/>
      <c r="Q10" s="127"/>
      <c r="R10" s="127"/>
      <c r="S10" s="125"/>
      <c r="T10" s="412"/>
      <c r="U10" s="28"/>
      <c r="V10" s="126"/>
      <c r="W10" s="127"/>
      <c r="X10" s="128"/>
      <c r="Y10" s="125"/>
      <c r="Z10" s="412"/>
      <c r="AA10" s="94"/>
    </row>
    <row r="11" spans="1:41" ht="27.75" customHeight="1" x14ac:dyDescent="0.2">
      <c r="A11" s="424"/>
      <c r="B11" s="125"/>
      <c r="C11" s="129"/>
      <c r="D11" s="130"/>
      <c r="E11" s="131"/>
      <c r="F11" s="132"/>
      <c r="G11" s="133"/>
      <c r="H11" s="413"/>
      <c r="I11" s="28"/>
      <c r="J11" s="130"/>
      <c r="K11" s="131"/>
      <c r="L11" s="132"/>
      <c r="M11" s="125"/>
      <c r="N11" s="413"/>
      <c r="O11" s="28"/>
      <c r="P11" s="134"/>
      <c r="Q11" s="135"/>
      <c r="R11" s="136"/>
      <c r="S11" s="125"/>
      <c r="T11" s="413"/>
      <c r="U11" s="28"/>
      <c r="V11" s="134"/>
      <c r="W11" s="135"/>
      <c r="X11" s="136"/>
      <c r="Y11" s="125"/>
      <c r="Z11" s="413"/>
      <c r="AA11" s="94"/>
      <c r="AC11" s="6"/>
    </row>
    <row r="12" spans="1:41" ht="25.5" customHeight="1" x14ac:dyDescent="0.2">
      <c r="A12" s="137" t="s">
        <v>67</v>
      </c>
      <c r="B12" s="391" t="str">
        <f>'HOJA DE TRABAJO DE LA UPE'!D51</f>
        <v>SUBSIDIOS FEDERALES PARA ORGANISMOS D. E.</v>
      </c>
      <c r="C12" s="138" t="s">
        <v>64</v>
      </c>
      <c r="D12" s="139">
        <f>D13</f>
        <v>0</v>
      </c>
      <c r="E12" s="140">
        <f>D12+E13</f>
        <v>0</v>
      </c>
      <c r="F12" s="141">
        <f>E12+F13</f>
        <v>0</v>
      </c>
      <c r="G12" s="142"/>
      <c r="H12" s="413"/>
      <c r="I12" s="28"/>
      <c r="J12" s="139">
        <f>F12+J13</f>
        <v>0</v>
      </c>
      <c r="K12" s="140">
        <f>J12+K13</f>
        <v>0</v>
      </c>
      <c r="L12" s="140">
        <f>K12+L13</f>
        <v>0</v>
      </c>
      <c r="M12" s="143"/>
      <c r="N12" s="413"/>
      <c r="O12" s="28"/>
      <c r="P12" s="139">
        <f>L12+P13</f>
        <v>0</v>
      </c>
      <c r="Q12" s="140">
        <f>P12+Q13</f>
        <v>0</v>
      </c>
      <c r="R12" s="140">
        <f>Q12+R13</f>
        <v>0</v>
      </c>
      <c r="S12" s="143"/>
      <c r="T12" s="413"/>
      <c r="U12" s="28"/>
      <c r="V12" s="139">
        <f>R12+V13</f>
        <v>0</v>
      </c>
      <c r="W12" s="140">
        <f>V12+W13</f>
        <v>0</v>
      </c>
      <c r="X12" s="141">
        <f>W12+X13</f>
        <v>0</v>
      </c>
      <c r="Y12" s="143"/>
      <c r="Z12" s="413"/>
      <c r="AA12" s="94"/>
      <c r="AC12" s="6"/>
    </row>
    <row r="13" spans="1:41" s="7" customFormat="1" ht="25.5" customHeight="1" x14ac:dyDescent="0.25">
      <c r="A13" s="144"/>
      <c r="B13" s="392"/>
      <c r="C13" s="145" t="s">
        <v>18</v>
      </c>
      <c r="D13" s="146">
        <f>'HOJA DE TRABAJO DE LA UPE'!D30</f>
        <v>0</v>
      </c>
      <c r="E13" s="147">
        <f>'HOJA DE TRABAJO DE LA UPE'!E30</f>
        <v>0</v>
      </c>
      <c r="F13" s="148">
        <f>'HOJA DE TRABAJO DE LA UPE'!F30</f>
        <v>0</v>
      </c>
      <c r="G13" s="149"/>
      <c r="H13" s="414"/>
      <c r="I13" s="28"/>
      <c r="J13" s="146">
        <f>'HOJA DE TRABAJO DE LA UPE'!H30</f>
        <v>0</v>
      </c>
      <c r="K13" s="147">
        <f>'HOJA DE TRABAJO DE LA UPE'!I30</f>
        <v>0</v>
      </c>
      <c r="L13" s="147">
        <f>'HOJA DE TRABAJO DE LA UPE'!J30</f>
        <v>0</v>
      </c>
      <c r="M13" s="150"/>
      <c r="N13" s="414"/>
      <c r="O13" s="28"/>
      <c r="P13" s="146">
        <f>'HOJA DE TRABAJO DE LA UPE'!L30</f>
        <v>0</v>
      </c>
      <c r="Q13" s="147">
        <f>'HOJA DE TRABAJO DE LA UPE'!M30</f>
        <v>0</v>
      </c>
      <c r="R13" s="147">
        <f>'HOJA DE TRABAJO DE LA UPE'!N30</f>
        <v>0</v>
      </c>
      <c r="S13" s="150"/>
      <c r="T13" s="414"/>
      <c r="U13" s="28"/>
      <c r="V13" s="146">
        <f>'HOJA DE TRABAJO DE LA UPE'!P30</f>
        <v>0</v>
      </c>
      <c r="W13" s="147">
        <f>'HOJA DE TRABAJO DE LA UPE'!Q30</f>
        <v>0</v>
      </c>
      <c r="X13" s="148">
        <f>'HOJA DE TRABAJO DE LA UPE'!R30</f>
        <v>0</v>
      </c>
      <c r="Y13" s="150"/>
      <c r="Z13" s="414"/>
      <c r="AA13" s="94"/>
      <c r="AB13" s="59">
        <f>D12+E13+F13+J13+K13+L13+P13+Q13+R13+V13+W13+X13</f>
        <v>0</v>
      </c>
      <c r="AC13" s="14"/>
      <c r="AD13"/>
      <c r="AE13"/>
      <c r="AF13"/>
      <c r="AG13"/>
      <c r="AH13"/>
      <c r="AI13"/>
      <c r="AJ13"/>
      <c r="AK13"/>
      <c r="AL13"/>
      <c r="AM13"/>
      <c r="AN13"/>
      <c r="AO13"/>
    </row>
    <row r="14" spans="1:41" s="7" customFormat="1" ht="25.5" customHeight="1" x14ac:dyDescent="0.25">
      <c r="A14" s="144"/>
      <c r="B14" s="151"/>
      <c r="C14" s="152"/>
      <c r="D14" s="152"/>
      <c r="E14" s="153"/>
      <c r="F14" s="154"/>
      <c r="G14" s="149"/>
      <c r="H14" s="398"/>
      <c r="I14" s="28"/>
      <c r="J14" s="155"/>
      <c r="K14" s="153"/>
      <c r="L14" s="153"/>
      <c r="M14" s="150"/>
      <c r="N14" s="398"/>
      <c r="O14" s="28"/>
      <c r="P14" s="155"/>
      <c r="Q14" s="153"/>
      <c r="R14" s="153"/>
      <c r="S14" s="150"/>
      <c r="T14" s="398"/>
      <c r="U14" s="28"/>
      <c r="V14" s="155"/>
      <c r="W14" s="153"/>
      <c r="X14" s="154"/>
      <c r="Y14" s="156"/>
      <c r="Z14" s="398"/>
      <c r="AA14" s="94"/>
      <c r="AB14" s="59"/>
      <c r="AC14" s="8"/>
      <c r="AD14"/>
      <c r="AE14"/>
      <c r="AF14"/>
      <c r="AG14"/>
      <c r="AH14"/>
      <c r="AI14"/>
      <c r="AJ14"/>
      <c r="AK14"/>
      <c r="AL14"/>
      <c r="AM14"/>
      <c r="AN14"/>
      <c r="AO14"/>
    </row>
    <row r="15" spans="1:41" ht="25.5" customHeight="1" x14ac:dyDescent="0.2">
      <c r="A15" s="137" t="s">
        <v>67</v>
      </c>
      <c r="B15" s="393" t="str">
        <f>'HOJA DE TRABAJO DE LA UPE'!D52</f>
        <v>CARRERA DOCENTE</v>
      </c>
      <c r="C15" s="138" t="s">
        <v>64</v>
      </c>
      <c r="D15" s="139">
        <f>D16</f>
        <v>0</v>
      </c>
      <c r="E15" s="140">
        <f>D15+E16</f>
        <v>0</v>
      </c>
      <c r="F15" s="141">
        <f>E15+F16</f>
        <v>0</v>
      </c>
      <c r="G15" s="142"/>
      <c r="H15" s="399"/>
      <c r="I15" s="28"/>
      <c r="J15" s="139">
        <f>F15+J16</f>
        <v>0</v>
      </c>
      <c r="K15" s="140">
        <f>J15+K16</f>
        <v>0</v>
      </c>
      <c r="L15" s="140">
        <f>K15+L16</f>
        <v>0</v>
      </c>
      <c r="M15" s="143"/>
      <c r="N15" s="399"/>
      <c r="O15" s="28"/>
      <c r="P15" s="139">
        <f>L15+P16</f>
        <v>0</v>
      </c>
      <c r="Q15" s="140">
        <f>P15+Q16</f>
        <v>0</v>
      </c>
      <c r="R15" s="140">
        <f>Q15+R16</f>
        <v>0</v>
      </c>
      <c r="S15" s="143"/>
      <c r="T15" s="399"/>
      <c r="U15" s="28"/>
      <c r="V15" s="139">
        <f>R15+V16</f>
        <v>0</v>
      </c>
      <c r="W15" s="157">
        <f>V15+W16</f>
        <v>0</v>
      </c>
      <c r="X15" s="141">
        <f>W15+X16</f>
        <v>0</v>
      </c>
      <c r="Y15" s="158"/>
      <c r="Z15" s="399"/>
      <c r="AA15" s="94"/>
      <c r="AB15" s="60"/>
    </row>
    <row r="16" spans="1:41" ht="25.5" customHeight="1" x14ac:dyDescent="0.2">
      <c r="A16" s="159"/>
      <c r="B16" s="392"/>
      <c r="C16" s="145" t="s">
        <v>18</v>
      </c>
      <c r="D16" s="146">
        <f>'HOJA DE TRABAJO DE LA UPE'!D32</f>
        <v>0</v>
      </c>
      <c r="E16" s="160">
        <f>'HOJA DE TRABAJO DE LA UPE'!E32</f>
        <v>0</v>
      </c>
      <c r="F16" s="161">
        <f>'HOJA DE TRABAJO DE LA UPE'!F32</f>
        <v>0</v>
      </c>
      <c r="G16" s="149"/>
      <c r="H16" s="400"/>
      <c r="I16" s="28"/>
      <c r="J16" s="146">
        <f>'HOJA DE TRABAJO DE LA UPE'!H32</f>
        <v>0</v>
      </c>
      <c r="K16" s="147">
        <f>'HOJA DE TRABAJO DE LA UPE'!I32</f>
        <v>0</v>
      </c>
      <c r="L16" s="147">
        <f>'HOJA DE TRABAJO DE LA UPE'!J32</f>
        <v>0</v>
      </c>
      <c r="M16" s="150"/>
      <c r="N16" s="400"/>
      <c r="O16" s="28"/>
      <c r="P16" s="146">
        <f>'HOJA DE TRABAJO DE LA UPE'!L32</f>
        <v>0</v>
      </c>
      <c r="Q16" s="147">
        <f>'HOJA DE TRABAJO DE LA UPE'!M32</f>
        <v>0</v>
      </c>
      <c r="R16" s="147">
        <f>'HOJA DE TRABAJO DE LA UPE'!N32</f>
        <v>0</v>
      </c>
      <c r="S16" s="150"/>
      <c r="T16" s="400"/>
      <c r="U16" s="28"/>
      <c r="V16" s="146">
        <f>'HOJA DE TRABAJO DE LA UPE'!P32</f>
        <v>0</v>
      </c>
      <c r="W16" s="147">
        <f>'HOJA DE TRABAJO DE LA UPE'!Q32</f>
        <v>0</v>
      </c>
      <c r="X16" s="148">
        <f>'HOJA DE TRABAJO DE LA UPE'!R32</f>
        <v>0</v>
      </c>
      <c r="Y16" s="162"/>
      <c r="Z16" s="400"/>
      <c r="AA16" s="94"/>
      <c r="AB16" s="59">
        <f>D15+E16+F16+J16+K16+L16+P16+Q16+R16+V16+W16+X16</f>
        <v>0</v>
      </c>
      <c r="AC16" s="14"/>
    </row>
    <row r="17" spans="1:29" ht="25.5" customHeight="1" x14ac:dyDescent="0.2">
      <c r="A17" s="159"/>
      <c r="B17" s="163"/>
      <c r="C17" s="152"/>
      <c r="D17" s="164"/>
      <c r="E17" s="165"/>
      <c r="F17" s="166"/>
      <c r="G17" s="142"/>
      <c r="H17" s="401"/>
      <c r="I17" s="28"/>
      <c r="J17" s="164"/>
      <c r="K17" s="165"/>
      <c r="L17" s="165"/>
      <c r="M17" s="167"/>
      <c r="N17" s="401"/>
      <c r="O17" s="28"/>
      <c r="P17" s="164"/>
      <c r="Q17" s="165"/>
      <c r="R17" s="166"/>
      <c r="S17" s="167"/>
      <c r="T17" s="401"/>
      <c r="U17" s="28"/>
      <c r="V17" s="164"/>
      <c r="W17" s="165"/>
      <c r="X17" s="166"/>
      <c r="Y17" s="168"/>
      <c r="Z17" s="401"/>
      <c r="AA17" s="94"/>
      <c r="AB17" s="60"/>
    </row>
    <row r="18" spans="1:29" ht="25.5" customHeight="1" x14ac:dyDescent="0.2">
      <c r="A18" s="137" t="s">
        <v>67</v>
      </c>
      <c r="B18" s="393" t="str">
        <f>'HOJA DE TRABAJO DE LA UPE'!D53</f>
        <v>PROG. DE EXPANSIÓN DE LA OFERTA EDUCATIVA EN EDUC. SUP. (PROEXOEES)</v>
      </c>
      <c r="C18" s="138" t="s">
        <v>64</v>
      </c>
      <c r="D18" s="139">
        <f>D19</f>
        <v>0</v>
      </c>
      <c r="E18" s="140">
        <f>D18+E19</f>
        <v>0</v>
      </c>
      <c r="F18" s="141">
        <f>E18+F19</f>
        <v>0</v>
      </c>
      <c r="G18" s="142"/>
      <c r="H18" s="402"/>
      <c r="I18" s="28"/>
      <c r="J18" s="139">
        <f>F18+J19</f>
        <v>0</v>
      </c>
      <c r="K18" s="140">
        <f>J18+K19</f>
        <v>0</v>
      </c>
      <c r="L18" s="140">
        <f>K18+L19</f>
        <v>0</v>
      </c>
      <c r="M18" s="143"/>
      <c r="N18" s="402"/>
      <c r="O18" s="28"/>
      <c r="P18" s="139">
        <f>L18+P19</f>
        <v>0</v>
      </c>
      <c r="Q18" s="140">
        <f>P18+Q19</f>
        <v>0</v>
      </c>
      <c r="R18" s="141">
        <f>Q18+R19</f>
        <v>0</v>
      </c>
      <c r="S18" s="143"/>
      <c r="T18" s="402"/>
      <c r="U18" s="28"/>
      <c r="V18" s="139">
        <f>R18+V19</f>
        <v>0</v>
      </c>
      <c r="W18" s="140">
        <f>V18+W19</f>
        <v>0</v>
      </c>
      <c r="X18" s="141">
        <f>W18+X19</f>
        <v>0</v>
      </c>
      <c r="Y18" s="158"/>
      <c r="Z18" s="402"/>
      <c r="AA18" s="94"/>
      <c r="AB18" s="60"/>
    </row>
    <row r="19" spans="1:29" ht="25.5" customHeight="1" x14ac:dyDescent="0.2">
      <c r="A19" s="159"/>
      <c r="B19" s="392"/>
      <c r="C19" s="145" t="s">
        <v>18</v>
      </c>
      <c r="D19" s="146">
        <f>'HOJA DE TRABAJO DE LA UPE'!D34</f>
        <v>0</v>
      </c>
      <c r="E19" s="160">
        <f>'HOJA DE TRABAJO DE LA UPE'!E34</f>
        <v>0</v>
      </c>
      <c r="F19" s="161">
        <f>'HOJA DE TRABAJO DE LA UPE'!F34</f>
        <v>0</v>
      </c>
      <c r="G19" s="149"/>
      <c r="H19" s="403"/>
      <c r="I19" s="28"/>
      <c r="J19" s="146">
        <f>'HOJA DE TRABAJO DE LA UPE'!H34</f>
        <v>0</v>
      </c>
      <c r="K19" s="147">
        <f>'HOJA DE TRABAJO DE LA UPE'!I34</f>
        <v>0</v>
      </c>
      <c r="L19" s="147">
        <f>'HOJA DE TRABAJO DE LA UPE'!J34</f>
        <v>0</v>
      </c>
      <c r="M19" s="150"/>
      <c r="N19" s="403"/>
      <c r="O19" s="28"/>
      <c r="P19" s="146">
        <f>'HOJA DE TRABAJO DE LA UPE'!L34</f>
        <v>0</v>
      </c>
      <c r="Q19" s="147">
        <f>'HOJA DE TRABAJO DE LA UPE'!M34</f>
        <v>0</v>
      </c>
      <c r="R19" s="147">
        <f>'HOJA DE TRABAJO DE LA UPE'!N34</f>
        <v>0</v>
      </c>
      <c r="S19" s="150"/>
      <c r="T19" s="403"/>
      <c r="U19" s="28"/>
      <c r="V19" s="146">
        <f>'HOJA DE TRABAJO DE LA UPE'!P34</f>
        <v>0</v>
      </c>
      <c r="W19" s="147">
        <f>'HOJA DE TRABAJO DE LA UPE'!Q34</f>
        <v>0</v>
      </c>
      <c r="X19" s="148">
        <f>'HOJA DE TRABAJO DE LA UPE'!R34</f>
        <v>0</v>
      </c>
      <c r="Y19" s="162"/>
      <c r="Z19" s="403"/>
      <c r="AA19" s="94"/>
      <c r="AB19" s="59">
        <f>R18+V19+W19+X19</f>
        <v>0</v>
      </c>
      <c r="AC19" s="14"/>
    </row>
    <row r="20" spans="1:29" ht="25.5" customHeight="1" x14ac:dyDescent="0.2">
      <c r="A20" s="159"/>
      <c r="B20" s="163"/>
      <c r="C20" s="152"/>
      <c r="D20" s="164"/>
      <c r="E20" s="165"/>
      <c r="F20" s="166"/>
      <c r="G20" s="142"/>
      <c r="H20" s="401"/>
      <c r="I20" s="28"/>
      <c r="J20" s="164"/>
      <c r="K20" s="165"/>
      <c r="L20" s="165"/>
      <c r="M20" s="167"/>
      <c r="N20" s="401"/>
      <c r="O20" s="28"/>
      <c r="P20" s="164"/>
      <c r="Q20" s="165"/>
      <c r="R20" s="165"/>
      <c r="S20" s="167"/>
      <c r="T20" s="401"/>
      <c r="U20" s="28"/>
      <c r="V20" s="164"/>
      <c r="W20" s="165"/>
      <c r="X20" s="166"/>
      <c r="Y20" s="168"/>
      <c r="Z20" s="401"/>
      <c r="AA20" s="94"/>
      <c r="AB20" s="60"/>
    </row>
    <row r="21" spans="1:29" ht="25.5" customHeight="1" x14ac:dyDescent="0.2">
      <c r="A21" s="137" t="s">
        <v>67</v>
      </c>
      <c r="B21" s="394" t="str">
        <f>'HOJA DE TRABAJO DE LA UPE'!D54</f>
        <v>PROG. DE INCLUSIÓN Y LA EQUIDAD (PIEE)</v>
      </c>
      <c r="C21" s="138" t="s">
        <v>64</v>
      </c>
      <c r="D21" s="139">
        <f>D22</f>
        <v>0</v>
      </c>
      <c r="E21" s="140">
        <f>D21+E22</f>
        <v>0</v>
      </c>
      <c r="F21" s="141">
        <f>E21+F22</f>
        <v>0</v>
      </c>
      <c r="G21" s="142"/>
      <c r="H21" s="402"/>
      <c r="I21" s="28"/>
      <c r="J21" s="139">
        <f>F21+J22</f>
        <v>0</v>
      </c>
      <c r="K21" s="140">
        <f>J21+K22</f>
        <v>0</v>
      </c>
      <c r="L21" s="140">
        <f>K21+L22</f>
        <v>0</v>
      </c>
      <c r="M21" s="143"/>
      <c r="N21" s="402"/>
      <c r="O21" s="28"/>
      <c r="P21" s="139">
        <f>L21+P22</f>
        <v>0</v>
      </c>
      <c r="Q21" s="140">
        <f>P21+Q22</f>
        <v>0</v>
      </c>
      <c r="R21" s="140">
        <f>Q21+R22</f>
        <v>0</v>
      </c>
      <c r="S21" s="143"/>
      <c r="T21" s="402"/>
      <c r="U21" s="28"/>
      <c r="V21" s="139">
        <f>R21+V22</f>
        <v>0</v>
      </c>
      <c r="W21" s="140">
        <f>V21+W22</f>
        <v>0</v>
      </c>
      <c r="X21" s="141">
        <f>W21+X22</f>
        <v>0</v>
      </c>
      <c r="Y21" s="158"/>
      <c r="Z21" s="402"/>
      <c r="AA21" s="94"/>
      <c r="AB21" s="60"/>
    </row>
    <row r="22" spans="1:29" ht="25.5" customHeight="1" x14ac:dyDescent="0.2">
      <c r="A22" s="159"/>
      <c r="B22" s="395"/>
      <c r="C22" s="145" t="s">
        <v>18</v>
      </c>
      <c r="D22" s="146">
        <f>'HOJA DE TRABAJO DE LA UPE'!D36</f>
        <v>0</v>
      </c>
      <c r="E22" s="160">
        <f>'HOJA DE TRABAJO DE LA UPE'!E36</f>
        <v>0</v>
      </c>
      <c r="F22" s="161">
        <f>'HOJA DE TRABAJO DE LA UPE'!F36</f>
        <v>0</v>
      </c>
      <c r="G22" s="149"/>
      <c r="H22" s="403"/>
      <c r="I22" s="28"/>
      <c r="J22" s="146">
        <f>'HOJA DE TRABAJO DE LA UPE'!H36</f>
        <v>0</v>
      </c>
      <c r="K22" s="147">
        <f>'HOJA DE TRABAJO DE LA UPE'!I36</f>
        <v>0</v>
      </c>
      <c r="L22" s="147">
        <f>'HOJA DE TRABAJO DE LA UPE'!J36</f>
        <v>0</v>
      </c>
      <c r="M22" s="150"/>
      <c r="N22" s="403"/>
      <c r="O22" s="28"/>
      <c r="P22" s="146">
        <f>'HOJA DE TRABAJO DE LA UPE'!L36</f>
        <v>0</v>
      </c>
      <c r="Q22" s="147">
        <f>'HOJA DE TRABAJO DE LA UPE'!M36</f>
        <v>0</v>
      </c>
      <c r="R22" s="147">
        <f>'HOJA DE TRABAJO DE LA UPE'!N36</f>
        <v>0</v>
      </c>
      <c r="S22" s="150"/>
      <c r="T22" s="403"/>
      <c r="U22" s="28"/>
      <c r="V22" s="146">
        <f>'HOJA DE TRABAJO DE LA UPE'!P36</f>
        <v>0</v>
      </c>
      <c r="W22" s="147">
        <f>'HOJA DE TRABAJO DE LA UPE'!Q36</f>
        <v>0</v>
      </c>
      <c r="X22" s="148">
        <f>'HOJA DE TRABAJO DE LA UPE'!R36</f>
        <v>0</v>
      </c>
      <c r="Y22" s="156"/>
      <c r="Z22" s="403"/>
      <c r="AA22" s="94"/>
      <c r="AB22" s="59">
        <f>K21+L22+P22+Q22+R22+V22+W22+X22</f>
        <v>0</v>
      </c>
      <c r="AC22" s="14"/>
    </row>
    <row r="23" spans="1:29" ht="25.5" customHeight="1" x14ac:dyDescent="0.2">
      <c r="A23" s="159"/>
      <c r="B23" s="163"/>
      <c r="C23" s="152"/>
      <c r="D23" s="164"/>
      <c r="E23" s="165"/>
      <c r="F23" s="166"/>
      <c r="G23" s="142"/>
      <c r="H23" s="401"/>
      <c r="I23" s="28"/>
      <c r="J23" s="164"/>
      <c r="K23" s="165"/>
      <c r="L23" s="165"/>
      <c r="M23" s="167"/>
      <c r="N23" s="401"/>
      <c r="O23" s="28"/>
      <c r="P23" s="164"/>
      <c r="Q23" s="165"/>
      <c r="R23" s="165"/>
      <c r="S23" s="167"/>
      <c r="T23" s="401"/>
      <c r="U23" s="28"/>
      <c r="V23" s="164"/>
      <c r="W23" s="165"/>
      <c r="X23" s="166"/>
      <c r="Y23" s="168"/>
      <c r="Z23" s="401"/>
      <c r="AA23" s="94"/>
      <c r="AB23" s="60"/>
    </row>
    <row r="24" spans="1:29" ht="25.5" customHeight="1" x14ac:dyDescent="0.2">
      <c r="A24" s="137" t="s">
        <v>67</v>
      </c>
      <c r="B24" s="393" t="str">
        <f>'HOJA DE TRABAJO DE LA UPE'!D55</f>
        <v>PROG. PARA EL DESARROLLO PROFESIONAL DOCENTE (PRODEP)</v>
      </c>
      <c r="C24" s="138" t="s">
        <v>64</v>
      </c>
      <c r="D24" s="139">
        <f>D25</f>
        <v>0</v>
      </c>
      <c r="E24" s="140">
        <f>D24+E25</f>
        <v>0</v>
      </c>
      <c r="F24" s="141">
        <f>E24+F25</f>
        <v>0</v>
      </c>
      <c r="G24" s="142"/>
      <c r="H24" s="402"/>
      <c r="I24" s="28"/>
      <c r="J24" s="139">
        <f>F24+J25</f>
        <v>0</v>
      </c>
      <c r="K24" s="140">
        <f>J24+K25</f>
        <v>0</v>
      </c>
      <c r="L24" s="140">
        <f>K24+L25</f>
        <v>0</v>
      </c>
      <c r="M24" s="143"/>
      <c r="N24" s="402"/>
      <c r="O24" s="28"/>
      <c r="P24" s="139">
        <f>L24+P25</f>
        <v>0</v>
      </c>
      <c r="Q24" s="140">
        <f>P24+Q25</f>
        <v>0</v>
      </c>
      <c r="R24" s="140">
        <f>Q24+R25</f>
        <v>0</v>
      </c>
      <c r="S24" s="143"/>
      <c r="T24" s="402"/>
      <c r="U24" s="28"/>
      <c r="V24" s="139">
        <f>R24+V25</f>
        <v>0</v>
      </c>
      <c r="W24" s="140">
        <f>V24+W25</f>
        <v>0</v>
      </c>
      <c r="X24" s="141">
        <f>W24+X25</f>
        <v>0</v>
      </c>
      <c r="Y24" s="158"/>
      <c r="Z24" s="402"/>
      <c r="AA24" s="94"/>
      <c r="AB24" s="60"/>
    </row>
    <row r="25" spans="1:29" ht="25.5" customHeight="1" x14ac:dyDescent="0.2">
      <c r="A25" s="159"/>
      <c r="B25" s="392"/>
      <c r="C25" s="145" t="s">
        <v>18</v>
      </c>
      <c r="D25" s="146">
        <f>'HOJA DE TRABAJO DE LA UPE'!D38</f>
        <v>0</v>
      </c>
      <c r="E25" s="160">
        <f>'HOJA DE TRABAJO DE LA UPE'!E38</f>
        <v>0</v>
      </c>
      <c r="F25" s="161">
        <f>'HOJA DE TRABAJO DE LA UPE'!F38</f>
        <v>0</v>
      </c>
      <c r="G25" s="149"/>
      <c r="H25" s="403"/>
      <c r="I25" s="28"/>
      <c r="J25" s="146">
        <f>'HOJA DE TRABAJO DE LA UPE'!H38</f>
        <v>0</v>
      </c>
      <c r="K25" s="147">
        <f>'HOJA DE TRABAJO DE LA UPE'!I38</f>
        <v>0</v>
      </c>
      <c r="L25" s="147">
        <f>'HOJA DE TRABAJO DE LA UPE'!J38</f>
        <v>0</v>
      </c>
      <c r="M25" s="150"/>
      <c r="N25" s="403"/>
      <c r="O25" s="28"/>
      <c r="P25" s="146">
        <f>'HOJA DE TRABAJO DE LA UPE'!L38</f>
        <v>0</v>
      </c>
      <c r="Q25" s="147">
        <f>'HOJA DE TRABAJO DE LA UPE'!M38</f>
        <v>0</v>
      </c>
      <c r="R25" s="147">
        <f>'HOJA DE TRABAJO DE LA UPE'!N38</f>
        <v>0</v>
      </c>
      <c r="S25" s="150"/>
      <c r="T25" s="403"/>
      <c r="U25" s="28"/>
      <c r="V25" s="146">
        <f>'HOJA DE TRABAJO DE LA UPE'!P38</f>
        <v>0</v>
      </c>
      <c r="W25" s="147">
        <f>'HOJA DE TRABAJO DE LA UPE'!Q38</f>
        <v>0</v>
      </c>
      <c r="X25" s="148">
        <f>'HOJA DE TRABAJO DE LA UPE'!R38</f>
        <v>0</v>
      </c>
      <c r="Y25" s="156"/>
      <c r="Z25" s="403"/>
      <c r="AA25" s="94"/>
      <c r="AB25" s="59">
        <f>R24+V25+W25+X25</f>
        <v>0</v>
      </c>
      <c r="AC25" s="14"/>
    </row>
    <row r="26" spans="1:29" ht="25.5" customHeight="1" x14ac:dyDescent="0.2">
      <c r="A26" s="159"/>
      <c r="B26" s="163"/>
      <c r="C26" s="152"/>
      <c r="D26" s="164"/>
      <c r="E26" s="165"/>
      <c r="F26" s="166"/>
      <c r="G26" s="142"/>
      <c r="H26" s="401"/>
      <c r="I26" s="28"/>
      <c r="J26" s="164"/>
      <c r="K26" s="165"/>
      <c r="L26" s="165"/>
      <c r="M26" s="167"/>
      <c r="N26" s="401"/>
      <c r="O26" s="28"/>
      <c r="P26" s="164"/>
      <c r="Q26" s="165"/>
      <c r="R26" s="165"/>
      <c r="S26" s="167"/>
      <c r="T26" s="401"/>
      <c r="U26" s="28"/>
      <c r="V26" s="164"/>
      <c r="W26" s="165"/>
      <c r="X26" s="166"/>
      <c r="Y26" s="168"/>
      <c r="Z26" s="401"/>
      <c r="AA26" s="94"/>
      <c r="AB26" s="60"/>
    </row>
    <row r="27" spans="1:29" ht="25.5" customHeight="1" x14ac:dyDescent="0.2">
      <c r="A27" s="137"/>
      <c r="B27" s="393" t="str">
        <f>'HOJA DE TRABAJO DE LA UPE'!D56</f>
        <v>PROG. DE FORTALECIMIENTO DE LA CALIDAD EDUCATIVA (PFCE)</v>
      </c>
      <c r="C27" s="138" t="s">
        <v>64</v>
      </c>
      <c r="D27" s="139">
        <f>D28</f>
        <v>0</v>
      </c>
      <c r="E27" s="140">
        <f>D27+E28</f>
        <v>0</v>
      </c>
      <c r="F27" s="141">
        <f>E27+F28</f>
        <v>0</v>
      </c>
      <c r="G27" s="142"/>
      <c r="H27" s="402"/>
      <c r="I27" s="28"/>
      <c r="J27" s="139">
        <f>F27+J28</f>
        <v>0</v>
      </c>
      <c r="K27" s="140">
        <f>J27+K28</f>
        <v>0</v>
      </c>
      <c r="L27" s="140">
        <f>K27+L28</f>
        <v>0</v>
      </c>
      <c r="M27" s="143"/>
      <c r="N27" s="402"/>
      <c r="O27" s="28"/>
      <c r="P27" s="139">
        <f>L27+P28</f>
        <v>0</v>
      </c>
      <c r="Q27" s="140">
        <f>P27+Q28</f>
        <v>0</v>
      </c>
      <c r="R27" s="140">
        <f>Q27+R28</f>
        <v>0</v>
      </c>
      <c r="S27" s="143"/>
      <c r="T27" s="402"/>
      <c r="U27" s="28"/>
      <c r="V27" s="139">
        <f>R27+V28</f>
        <v>0</v>
      </c>
      <c r="W27" s="140">
        <f>V27+W28</f>
        <v>0</v>
      </c>
      <c r="X27" s="141">
        <f>W27+X28</f>
        <v>0</v>
      </c>
      <c r="Y27" s="158"/>
      <c r="Z27" s="402"/>
      <c r="AA27" s="94"/>
      <c r="AB27" s="60"/>
    </row>
    <row r="28" spans="1:29" ht="25.5" customHeight="1" x14ac:dyDescent="0.2">
      <c r="A28" s="137" t="s">
        <v>67</v>
      </c>
      <c r="B28" s="392"/>
      <c r="C28" s="145" t="s">
        <v>18</v>
      </c>
      <c r="D28" s="146">
        <f>'HOJA DE TRABAJO DE LA UPE'!D40</f>
        <v>0</v>
      </c>
      <c r="E28" s="160">
        <f>'HOJA DE TRABAJO DE LA UPE'!E40</f>
        <v>0</v>
      </c>
      <c r="F28" s="161">
        <f>'HOJA DE TRABAJO DE LA UPE'!F40</f>
        <v>0</v>
      </c>
      <c r="G28" s="149"/>
      <c r="H28" s="403"/>
      <c r="I28" s="28"/>
      <c r="J28" s="146">
        <f>'HOJA DE TRABAJO DE LA UPE'!H40</f>
        <v>0</v>
      </c>
      <c r="K28" s="147">
        <f>'HOJA DE TRABAJO DE LA UPE'!I40</f>
        <v>0</v>
      </c>
      <c r="L28" s="147">
        <f>'HOJA DE TRABAJO DE LA UPE'!J40</f>
        <v>0</v>
      </c>
      <c r="M28" s="150"/>
      <c r="N28" s="403"/>
      <c r="O28" s="28"/>
      <c r="P28" s="146">
        <f>'HOJA DE TRABAJO DE LA UPE'!L40</f>
        <v>0</v>
      </c>
      <c r="Q28" s="147">
        <f>'HOJA DE TRABAJO DE LA UPE'!M40</f>
        <v>0</v>
      </c>
      <c r="R28" s="147">
        <f>'HOJA DE TRABAJO DE LA UPE'!N40</f>
        <v>0</v>
      </c>
      <c r="S28" s="150"/>
      <c r="T28" s="403"/>
      <c r="U28" s="28"/>
      <c r="V28" s="146">
        <f>'HOJA DE TRABAJO DE LA UPE'!P40</f>
        <v>0</v>
      </c>
      <c r="W28" s="147">
        <f>'HOJA DE TRABAJO DE LA UPE'!Q40</f>
        <v>0</v>
      </c>
      <c r="X28" s="148">
        <f>'HOJA DE TRABAJO DE LA UPE'!R40</f>
        <v>0</v>
      </c>
      <c r="Y28" s="156"/>
      <c r="Z28" s="403"/>
      <c r="AA28" s="94"/>
      <c r="AB28" s="59">
        <f>R27+V28+W28+X28</f>
        <v>0</v>
      </c>
    </row>
    <row r="29" spans="1:29" ht="25.5" customHeight="1" x14ac:dyDescent="0.2">
      <c r="A29" s="159"/>
      <c r="B29" s="163"/>
      <c r="C29" s="152"/>
      <c r="D29" s="164"/>
      <c r="E29" s="165"/>
      <c r="F29" s="166"/>
      <c r="G29" s="142"/>
      <c r="H29" s="401"/>
      <c r="I29" s="28"/>
      <c r="J29" s="164"/>
      <c r="K29" s="165"/>
      <c r="L29" s="165"/>
      <c r="M29" s="167"/>
      <c r="N29" s="401"/>
      <c r="O29" s="28"/>
      <c r="P29" s="164"/>
      <c r="Q29" s="165"/>
      <c r="R29" s="165"/>
      <c r="S29" s="167"/>
      <c r="T29" s="401"/>
      <c r="U29" s="28"/>
      <c r="V29" s="164"/>
      <c r="W29" s="165"/>
      <c r="X29" s="166"/>
      <c r="Y29" s="168"/>
      <c r="Z29" s="401"/>
      <c r="AA29" s="94"/>
      <c r="AB29" s="60"/>
    </row>
    <row r="30" spans="1:29" ht="25.5" customHeight="1" x14ac:dyDescent="0.2">
      <c r="A30" s="137"/>
      <c r="B30" s="393" t="str">
        <f>'HOJA DE TRABAJO DE LA UPE'!D57</f>
        <v>AAA</v>
      </c>
      <c r="C30" s="138" t="s">
        <v>64</v>
      </c>
      <c r="D30" s="139">
        <f>D31</f>
        <v>0</v>
      </c>
      <c r="E30" s="140">
        <f>D30+E31</f>
        <v>0</v>
      </c>
      <c r="F30" s="141">
        <f>E30+F31</f>
        <v>0</v>
      </c>
      <c r="G30" s="142"/>
      <c r="H30" s="402"/>
      <c r="I30" s="28"/>
      <c r="J30" s="139">
        <f>F30+J31</f>
        <v>0</v>
      </c>
      <c r="K30" s="140">
        <f>J30+K31</f>
        <v>0</v>
      </c>
      <c r="L30" s="140">
        <f>K30+L31</f>
        <v>0</v>
      </c>
      <c r="M30" s="143"/>
      <c r="N30" s="402"/>
      <c r="O30" s="28"/>
      <c r="P30" s="139">
        <f>L30+P31</f>
        <v>0</v>
      </c>
      <c r="Q30" s="140">
        <f>P30+Q31</f>
        <v>0</v>
      </c>
      <c r="R30" s="140">
        <f>Q30+R31</f>
        <v>0</v>
      </c>
      <c r="S30" s="143"/>
      <c r="T30" s="402"/>
      <c r="U30" s="28"/>
      <c r="V30" s="139">
        <f>R30+V31</f>
        <v>0</v>
      </c>
      <c r="W30" s="140">
        <f>V30+W31</f>
        <v>0</v>
      </c>
      <c r="X30" s="141">
        <f>W30+X31</f>
        <v>0</v>
      </c>
      <c r="Y30" s="158"/>
      <c r="Z30" s="402"/>
      <c r="AA30" s="94"/>
      <c r="AB30" s="60"/>
    </row>
    <row r="31" spans="1:29" ht="25.5" customHeight="1" x14ac:dyDescent="0.2">
      <c r="A31" s="137" t="s">
        <v>67</v>
      </c>
      <c r="B31" s="392"/>
      <c r="C31" s="145" t="s">
        <v>18</v>
      </c>
      <c r="D31" s="146">
        <f>'HOJA DE TRABAJO DE LA UPE'!D42</f>
        <v>0</v>
      </c>
      <c r="E31" s="160">
        <f>'HOJA DE TRABAJO DE LA UPE'!E42</f>
        <v>0</v>
      </c>
      <c r="F31" s="161">
        <f>'HOJA DE TRABAJO DE LA UPE'!F42</f>
        <v>0</v>
      </c>
      <c r="G31" s="149"/>
      <c r="H31" s="403"/>
      <c r="I31" s="28"/>
      <c r="J31" s="146">
        <f>'HOJA DE TRABAJO DE LA UPE'!H42</f>
        <v>0</v>
      </c>
      <c r="K31" s="147">
        <f>'HOJA DE TRABAJO DE LA UPE'!I42</f>
        <v>0</v>
      </c>
      <c r="L31" s="147">
        <f>'HOJA DE TRABAJO DE LA UPE'!J42</f>
        <v>0</v>
      </c>
      <c r="M31" s="150"/>
      <c r="N31" s="403"/>
      <c r="O31" s="28"/>
      <c r="P31" s="146">
        <f>'HOJA DE TRABAJO DE LA UPE'!L42</f>
        <v>0</v>
      </c>
      <c r="Q31" s="147">
        <f>'HOJA DE TRABAJO DE LA UPE'!M42</f>
        <v>0</v>
      </c>
      <c r="R31" s="147">
        <f>'HOJA DE TRABAJO DE LA UPE'!N42</f>
        <v>0</v>
      </c>
      <c r="S31" s="150"/>
      <c r="T31" s="403"/>
      <c r="U31" s="28"/>
      <c r="V31" s="146">
        <f>'HOJA DE TRABAJO DE LA UPE'!P42</f>
        <v>0</v>
      </c>
      <c r="W31" s="147">
        <f>'HOJA DE TRABAJO DE LA UPE'!Q42</f>
        <v>0</v>
      </c>
      <c r="X31" s="148">
        <f>'HOJA DE TRABAJO DE LA UPE'!R42</f>
        <v>0</v>
      </c>
      <c r="Y31" s="156"/>
      <c r="Z31" s="403"/>
      <c r="AA31" s="94"/>
      <c r="AB31" s="59">
        <f>R30+V31+W31+X31</f>
        <v>0</v>
      </c>
      <c r="AC31" s="14"/>
    </row>
    <row r="32" spans="1:29" ht="25.5" customHeight="1" x14ac:dyDescent="0.2">
      <c r="A32" s="159"/>
      <c r="B32" s="163"/>
      <c r="C32" s="152"/>
      <c r="D32" s="164"/>
      <c r="E32" s="165"/>
      <c r="F32" s="166"/>
      <c r="G32" s="142"/>
      <c r="H32" s="401"/>
      <c r="I32" s="28"/>
      <c r="J32" s="164"/>
      <c r="K32" s="165"/>
      <c r="L32" s="165"/>
      <c r="M32" s="167"/>
      <c r="N32" s="401"/>
      <c r="O32" s="28"/>
      <c r="P32" s="164"/>
      <c r="Q32" s="165"/>
      <c r="R32" s="165"/>
      <c r="S32" s="167"/>
      <c r="T32" s="401"/>
      <c r="U32" s="28"/>
      <c r="V32" s="164"/>
      <c r="W32" s="165"/>
      <c r="X32" s="166"/>
      <c r="Y32" s="168"/>
      <c r="Z32" s="401"/>
      <c r="AA32" s="94"/>
      <c r="AB32" s="60"/>
    </row>
    <row r="33" spans="1:29" ht="25.5" customHeight="1" x14ac:dyDescent="0.2">
      <c r="A33" s="137"/>
      <c r="B33" s="393" t="str">
        <f>'HOJA DE TRABAJO DE LA UPE'!D58</f>
        <v>BBB</v>
      </c>
      <c r="C33" s="138" t="s">
        <v>64</v>
      </c>
      <c r="D33" s="139">
        <f>D34</f>
        <v>0</v>
      </c>
      <c r="E33" s="140">
        <f>D33+E34</f>
        <v>0</v>
      </c>
      <c r="F33" s="141">
        <f>E33+F34</f>
        <v>0</v>
      </c>
      <c r="G33" s="142"/>
      <c r="H33" s="402"/>
      <c r="I33" s="28"/>
      <c r="J33" s="139">
        <f>F33+J34</f>
        <v>0</v>
      </c>
      <c r="K33" s="140">
        <f>J33+K34</f>
        <v>0</v>
      </c>
      <c r="L33" s="140">
        <f>K33+L34</f>
        <v>0</v>
      </c>
      <c r="M33" s="143"/>
      <c r="N33" s="402"/>
      <c r="O33" s="28"/>
      <c r="P33" s="139">
        <f>L33+P34</f>
        <v>0</v>
      </c>
      <c r="Q33" s="140">
        <f>P33+Q34</f>
        <v>0</v>
      </c>
      <c r="R33" s="140">
        <f>Q33+R34</f>
        <v>0</v>
      </c>
      <c r="S33" s="143"/>
      <c r="T33" s="402"/>
      <c r="U33" s="28"/>
      <c r="V33" s="139">
        <f>R33+V34</f>
        <v>0</v>
      </c>
      <c r="W33" s="140">
        <f>V33+W34</f>
        <v>0</v>
      </c>
      <c r="X33" s="141">
        <f>W33+X34</f>
        <v>0</v>
      </c>
      <c r="Y33" s="158"/>
      <c r="Z33" s="402"/>
      <c r="AA33" s="94"/>
      <c r="AB33" s="60"/>
    </row>
    <row r="34" spans="1:29" ht="25.5" customHeight="1" x14ac:dyDescent="0.2">
      <c r="A34" s="137" t="s">
        <v>67</v>
      </c>
      <c r="B34" s="392"/>
      <c r="C34" s="145" t="s">
        <v>18</v>
      </c>
      <c r="D34" s="146">
        <f>'HOJA DE TRABAJO DE LA UPE'!D44</f>
        <v>0</v>
      </c>
      <c r="E34" s="160">
        <f>'HOJA DE TRABAJO DE LA UPE'!E44</f>
        <v>0</v>
      </c>
      <c r="F34" s="161">
        <f>'HOJA DE TRABAJO DE LA UPE'!F44</f>
        <v>0</v>
      </c>
      <c r="G34" s="149"/>
      <c r="H34" s="403"/>
      <c r="I34" s="28"/>
      <c r="J34" s="146">
        <f>'HOJA DE TRABAJO DE LA UPE'!H44</f>
        <v>0</v>
      </c>
      <c r="K34" s="147">
        <f>'HOJA DE TRABAJO DE LA UPE'!I44</f>
        <v>0</v>
      </c>
      <c r="L34" s="147">
        <f>'HOJA DE TRABAJO DE LA UPE'!J44</f>
        <v>0</v>
      </c>
      <c r="M34" s="150"/>
      <c r="N34" s="403"/>
      <c r="O34" s="28"/>
      <c r="P34" s="146">
        <f>'HOJA DE TRABAJO DE LA UPE'!L44</f>
        <v>0</v>
      </c>
      <c r="Q34" s="147">
        <f>'HOJA DE TRABAJO DE LA UPE'!M44</f>
        <v>0</v>
      </c>
      <c r="R34" s="147">
        <f>'HOJA DE TRABAJO DE LA UPE'!N44</f>
        <v>0</v>
      </c>
      <c r="S34" s="150"/>
      <c r="T34" s="403"/>
      <c r="U34" s="28"/>
      <c r="V34" s="146">
        <f>'HOJA DE TRABAJO DE LA UPE'!P44</f>
        <v>0</v>
      </c>
      <c r="W34" s="147">
        <f>'HOJA DE TRABAJO DE LA UPE'!Q44</f>
        <v>0</v>
      </c>
      <c r="X34" s="148">
        <f>'HOJA DE TRABAJO DE LA UPE'!R44</f>
        <v>0</v>
      </c>
      <c r="Y34" s="156"/>
      <c r="Z34" s="403"/>
      <c r="AA34" s="94"/>
      <c r="AB34" s="59">
        <f>R33+V34+W34+X34</f>
        <v>0</v>
      </c>
      <c r="AC34" s="14"/>
    </row>
    <row r="35" spans="1:29" x14ac:dyDescent="0.2">
      <c r="A35" s="169"/>
      <c r="B35" s="170"/>
      <c r="C35" s="170"/>
      <c r="D35" s="171"/>
      <c r="E35" s="171"/>
      <c r="F35" s="171"/>
      <c r="G35" s="171"/>
      <c r="H35" s="171"/>
      <c r="I35" s="28"/>
      <c r="J35" s="171"/>
      <c r="K35" s="171"/>
      <c r="L35" s="172"/>
      <c r="M35" s="171"/>
      <c r="N35" s="171"/>
      <c r="O35" s="28"/>
      <c r="P35" s="171"/>
      <c r="Q35" s="171"/>
      <c r="R35" s="172"/>
      <c r="S35" s="171"/>
      <c r="T35" s="171"/>
      <c r="U35" s="171"/>
      <c r="V35" s="171"/>
      <c r="W35" s="171"/>
      <c r="X35" s="171"/>
      <c r="Y35" s="171"/>
      <c r="Z35" s="173"/>
      <c r="AA35" s="94"/>
      <c r="AB35" s="60"/>
    </row>
    <row r="36" spans="1:29" x14ac:dyDescent="0.2">
      <c r="A36" s="169"/>
      <c r="B36" s="170"/>
      <c r="C36" s="170"/>
      <c r="D36" s="171"/>
      <c r="E36" s="171"/>
      <c r="F36" s="171"/>
      <c r="G36" s="171"/>
      <c r="H36" s="171"/>
      <c r="I36" s="28"/>
      <c r="J36" s="171"/>
      <c r="K36" s="171"/>
      <c r="L36" s="171"/>
      <c r="M36" s="171"/>
      <c r="N36" s="171"/>
      <c r="O36" s="28"/>
      <c r="P36" s="171"/>
      <c r="Q36" s="171"/>
      <c r="R36" s="171"/>
      <c r="S36" s="171"/>
      <c r="T36" s="171"/>
      <c r="U36" s="171"/>
      <c r="V36" s="171"/>
      <c r="W36" s="171"/>
      <c r="X36" s="171"/>
      <c r="Y36" s="171"/>
      <c r="Z36" s="174"/>
      <c r="AA36" s="94"/>
      <c r="AB36" s="60"/>
    </row>
    <row r="37" spans="1:29" ht="13.5" thickBot="1" x14ac:dyDescent="0.25">
      <c r="A37" s="411" t="s">
        <v>20</v>
      </c>
      <c r="B37" s="409"/>
      <c r="C37" s="170"/>
      <c r="D37" s="175">
        <f>D13+D16+D19+D22+D25+D28+D31+D34</f>
        <v>0</v>
      </c>
      <c r="E37" s="175">
        <f>E13+E16+E19+E22+E25+E28+E31+E34</f>
        <v>0</v>
      </c>
      <c r="F37" s="175">
        <f>F13+F16+F19+F22+F25+F28+F31+F34</f>
        <v>0</v>
      </c>
      <c r="G37" s="179"/>
      <c r="H37" s="179"/>
      <c r="I37" s="179"/>
      <c r="J37" s="175">
        <f>J13+J16+J19+J22+J25+J28+J31+J34</f>
        <v>0</v>
      </c>
      <c r="K37" s="175">
        <f>K13+K16+K19+K22+K25+K28+K31+K34</f>
        <v>0</v>
      </c>
      <c r="L37" s="175">
        <f>L13+L16+L19+L22+L25+L28+L31+L34</f>
        <v>0</v>
      </c>
      <c r="M37" s="180"/>
      <c r="N37" s="179"/>
      <c r="O37" s="179"/>
      <c r="P37" s="175">
        <f>P13+P16+P19+P22+P25+P28+P31+P34</f>
        <v>0</v>
      </c>
      <c r="Q37" s="175">
        <f>Q13+Q16+Q19+Q22+Q25+Q28+Q31+Q34</f>
        <v>0</v>
      </c>
      <c r="R37" s="175">
        <f>R13+R16+R19+R22+R25+R28+R31+R34</f>
        <v>0</v>
      </c>
      <c r="S37" s="180"/>
      <c r="T37" s="177"/>
      <c r="U37" s="177"/>
      <c r="V37" s="175">
        <f>V13+V16+V19+V22+V25+V28+V31+V34</f>
        <v>0</v>
      </c>
      <c r="W37" s="175">
        <f>W13+W16+W19+W22+W25+W28+W31+W34</f>
        <v>0</v>
      </c>
      <c r="X37" s="175">
        <f>X13+X16+X19+X22+X25+X28+X31+X34</f>
        <v>0</v>
      </c>
      <c r="Z37" s="174"/>
      <c r="AA37" s="94"/>
      <c r="AB37" s="59"/>
    </row>
    <row r="38" spans="1:29" ht="13.5" thickTop="1" x14ac:dyDescent="0.2">
      <c r="Y38" s="181"/>
      <c r="Z38" s="174"/>
      <c r="AA38" s="94"/>
      <c r="AB38" s="60"/>
    </row>
    <row r="39" spans="1:29" x14ac:dyDescent="0.2">
      <c r="A39" s="410" t="s">
        <v>19</v>
      </c>
      <c r="B39" s="409"/>
      <c r="C39" s="170"/>
      <c r="D39" s="140">
        <f>D12+D15+D18+D21+D24+D27+D30+D33</f>
        <v>0</v>
      </c>
      <c r="E39" s="140">
        <f>E12+E15+E18+E21+E24+E27+E30+E33</f>
        <v>0</v>
      </c>
      <c r="F39" s="140">
        <f>F12+F15+F18+F21+F24+F27+F30+F33</f>
        <v>0</v>
      </c>
      <c r="G39" s="176"/>
      <c r="H39" s="176"/>
      <c r="I39" s="28"/>
      <c r="J39" s="140">
        <f>J12+J15+J18+J21+J24+J27+J30+J33</f>
        <v>0</v>
      </c>
      <c r="K39" s="140">
        <f>K12+K15+K18+K21+K24+K27+K30+K33</f>
        <v>0</v>
      </c>
      <c r="L39" s="140">
        <f>L12+L15+L18+L21+L24+L27+L30+L33</f>
        <v>0</v>
      </c>
      <c r="M39" s="177"/>
      <c r="N39" s="176"/>
      <c r="O39" s="176"/>
      <c r="P39" s="140">
        <f>P12+P15+P18+P21+P24+P27+P30+P33</f>
        <v>0</v>
      </c>
      <c r="Q39" s="140">
        <f>Q12+Q15+Q18+Q21+Q24+Q27+Q30+Q33</f>
        <v>0</v>
      </c>
      <c r="R39" s="140">
        <f>R12+R15+R18+R21+R24+R27+R30+R33</f>
        <v>0</v>
      </c>
      <c r="S39" s="177"/>
      <c r="T39" s="176"/>
      <c r="U39" s="176"/>
      <c r="V39" s="140">
        <f>V12+V15+V18+V21+V24+V27+V30+V33</f>
        <v>0</v>
      </c>
      <c r="W39" s="140">
        <f>W12+W15+W18+W21+W24+W27+W30+W33</f>
        <v>0</v>
      </c>
      <c r="X39" s="140">
        <f>X12+X15+X18+X21+X24+X27+X30+X33</f>
        <v>0</v>
      </c>
      <c r="Y39" s="178"/>
      <c r="Z39" s="182"/>
      <c r="AA39" s="94"/>
    </row>
    <row r="40" spans="1:29" x14ac:dyDescent="0.2">
      <c r="A40" s="169"/>
      <c r="B40" s="170"/>
      <c r="C40" s="170"/>
      <c r="D40" s="176"/>
      <c r="E40" s="176"/>
      <c r="F40" s="176"/>
      <c r="G40" s="176"/>
      <c r="H40" s="176"/>
      <c r="I40" s="176"/>
      <c r="J40" s="176"/>
      <c r="K40" s="176"/>
      <c r="L40" s="176"/>
      <c r="M40" s="176"/>
      <c r="N40" s="176"/>
      <c r="O40" s="176"/>
      <c r="P40" s="176"/>
      <c r="Q40" s="176"/>
      <c r="R40" s="176"/>
      <c r="S40" s="176"/>
      <c r="T40" s="176"/>
      <c r="U40" s="176"/>
      <c r="V40" s="176"/>
      <c r="W40" s="176"/>
      <c r="X40" s="176"/>
      <c r="Y40" s="171"/>
      <c r="Z40" s="174"/>
      <c r="AA40" s="94"/>
    </row>
    <row r="41" spans="1:29" x14ac:dyDescent="0.2">
      <c r="A41" s="408" t="s">
        <v>130</v>
      </c>
      <c r="B41" s="409"/>
      <c r="C41" s="170"/>
      <c r="D41" s="176"/>
      <c r="E41" s="176"/>
      <c r="F41" s="183">
        <f>D37+E37+F37</f>
        <v>0</v>
      </c>
      <c r="G41" s="176"/>
      <c r="H41" s="176"/>
      <c r="I41" s="176"/>
      <c r="J41" s="176"/>
      <c r="K41" s="176"/>
      <c r="L41" s="183">
        <f>J37+K37+L37</f>
        <v>0</v>
      </c>
      <c r="M41" s="183"/>
      <c r="N41" s="177"/>
      <c r="O41" s="176"/>
      <c r="P41" s="176"/>
      <c r="Q41" s="176"/>
      <c r="R41" s="183">
        <f>P37+Q37+R37</f>
        <v>0</v>
      </c>
      <c r="S41" s="183"/>
      <c r="T41" s="177"/>
      <c r="U41" s="176"/>
      <c r="V41" s="176"/>
      <c r="W41" s="176"/>
      <c r="X41" s="183">
        <f>V37+W37+X37</f>
        <v>0</v>
      </c>
      <c r="Y41" s="184"/>
      <c r="Z41" s="174"/>
      <c r="AA41" s="94"/>
      <c r="AB41" s="61"/>
    </row>
    <row r="42" spans="1:29" ht="13.5" thickBot="1" x14ac:dyDescent="0.25">
      <c r="A42" s="185"/>
      <c r="B42" s="186"/>
      <c r="C42" s="186"/>
      <c r="D42" s="186"/>
      <c r="E42" s="186"/>
      <c r="F42" s="186"/>
      <c r="G42" s="186"/>
      <c r="H42" s="186"/>
      <c r="I42" s="187"/>
      <c r="J42" s="187"/>
      <c r="K42" s="187"/>
      <c r="L42" s="187"/>
      <c r="M42" s="187"/>
      <c r="N42" s="187"/>
      <c r="O42" s="187"/>
      <c r="P42" s="187"/>
      <c r="Q42" s="187"/>
      <c r="R42" s="187"/>
      <c r="S42" s="187"/>
      <c r="T42" s="187"/>
      <c r="U42" s="187"/>
      <c r="V42" s="187"/>
      <c r="W42" s="187"/>
      <c r="X42" s="187"/>
      <c r="Y42" s="187"/>
      <c r="Z42" s="188"/>
      <c r="AA42" s="94"/>
    </row>
    <row r="43" spans="1:29" x14ac:dyDescent="0.2">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9" x14ac:dyDescent="0.2">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9" x14ac:dyDescent="0.2">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row>
    <row r="46" spans="1:29" x14ac:dyDescent="0.2">
      <c r="A46" s="51"/>
      <c r="B46" s="51"/>
      <c r="C46" s="51"/>
      <c r="D46" s="51"/>
      <c r="E46" s="51"/>
      <c r="F46" s="51"/>
      <c r="G46" s="51"/>
      <c r="H46" s="51"/>
      <c r="I46" s="51"/>
      <c r="J46" s="73"/>
      <c r="K46" s="73"/>
      <c r="L46" s="73"/>
      <c r="M46" s="73"/>
      <c r="N46" s="72"/>
      <c r="O46" s="52"/>
      <c r="P46" s="52"/>
      <c r="Q46" s="52"/>
      <c r="R46" s="52"/>
      <c r="S46" s="52"/>
      <c r="T46" s="72"/>
      <c r="U46" s="72"/>
      <c r="V46" s="73"/>
      <c r="W46" s="73"/>
      <c r="X46" s="51"/>
      <c r="Y46" s="52"/>
      <c r="Z46" s="51"/>
    </row>
    <row r="47" spans="1:29" x14ac:dyDescent="0.2">
      <c r="A47" s="51"/>
      <c r="B47" s="51"/>
      <c r="C47" s="51"/>
      <c r="D47" s="404" t="s">
        <v>22</v>
      </c>
      <c r="E47" s="404"/>
      <c r="F47" s="404"/>
      <c r="G47" s="51"/>
      <c r="H47" s="51"/>
      <c r="I47" s="51"/>
      <c r="J47" s="404" t="s">
        <v>23</v>
      </c>
      <c r="K47" s="404"/>
      <c r="L47" s="404"/>
      <c r="M47" s="404"/>
      <c r="N47" s="404"/>
      <c r="O47" s="52"/>
      <c r="P47" s="51"/>
      <c r="Q47" s="51"/>
      <c r="R47" s="51"/>
      <c r="S47" s="74"/>
      <c r="T47" s="405" t="s">
        <v>24</v>
      </c>
      <c r="U47" s="405"/>
      <c r="V47" s="405"/>
      <c r="W47" s="405"/>
      <c r="X47" s="51"/>
      <c r="Y47" s="74"/>
      <c r="Z47" s="51"/>
    </row>
    <row r="48" spans="1:29" x14ac:dyDescent="0.2">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8" x14ac:dyDescent="0.2">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28" x14ac:dyDescent="0.2">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8" ht="29.25" customHeight="1" x14ac:dyDescent="0.2">
      <c r="A51" s="406" t="s">
        <v>215</v>
      </c>
      <c r="B51" s="407"/>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B51" s="62"/>
    </row>
    <row r="52" spans="1:28" x14ac:dyDescent="0.2">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8" x14ac:dyDescent="0.2">
      <c r="A53" s="75" t="s">
        <v>65</v>
      </c>
      <c r="B53" s="396"/>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row>
    <row r="54" spans="1:28" x14ac:dyDescent="0.2">
      <c r="A54" s="76" t="s">
        <v>103</v>
      </c>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8" x14ac:dyDescent="0.2">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sheetData>
  <mergeCells count="70">
    <mergeCell ref="A10:A11"/>
    <mergeCell ref="J7:N7"/>
    <mergeCell ref="A1:N1"/>
    <mergeCell ref="B7:B9"/>
    <mergeCell ref="C7:C9"/>
    <mergeCell ref="A6:Z6"/>
    <mergeCell ref="A2:J2"/>
    <mergeCell ref="A3:H3"/>
    <mergeCell ref="A4:H4"/>
    <mergeCell ref="A5:H5"/>
    <mergeCell ref="P8:R8"/>
    <mergeCell ref="P7:T7"/>
    <mergeCell ref="Z8:Z9"/>
    <mergeCell ref="V7:Z7"/>
    <mergeCell ref="A7:A9"/>
    <mergeCell ref="T8:T9"/>
    <mergeCell ref="Z10:Z13"/>
    <mergeCell ref="N8:N9"/>
    <mergeCell ref="D7:H7"/>
    <mergeCell ref="D8:F8"/>
    <mergeCell ref="J8:L8"/>
    <mergeCell ref="H8:H9"/>
    <mergeCell ref="V8:X8"/>
    <mergeCell ref="H10:H13"/>
    <mergeCell ref="H14:H16"/>
    <mergeCell ref="H23:H25"/>
    <mergeCell ref="N10:N13"/>
    <mergeCell ref="H17:H19"/>
    <mergeCell ref="T10:T13"/>
    <mergeCell ref="T20:T22"/>
    <mergeCell ref="H26:H28"/>
    <mergeCell ref="H32:H34"/>
    <mergeCell ref="N26:N28"/>
    <mergeCell ref="T26:T28"/>
    <mergeCell ref="N23:N25"/>
    <mergeCell ref="H29:H31"/>
    <mergeCell ref="N29:N31"/>
    <mergeCell ref="T29:T31"/>
    <mergeCell ref="T32:T34"/>
    <mergeCell ref="Z20:Z22"/>
    <mergeCell ref="Z23:Z25"/>
    <mergeCell ref="Z32:Z34"/>
    <mergeCell ref="Z29:Z31"/>
    <mergeCell ref="T14:T16"/>
    <mergeCell ref="T17:T19"/>
    <mergeCell ref="T23:T25"/>
    <mergeCell ref="B53:Z53"/>
    <mergeCell ref="Z14:Z16"/>
    <mergeCell ref="Z17:Z19"/>
    <mergeCell ref="Z26:Z28"/>
    <mergeCell ref="J47:N47"/>
    <mergeCell ref="T47:W47"/>
    <mergeCell ref="H20:H22"/>
    <mergeCell ref="N20:N22"/>
    <mergeCell ref="A51:Z51"/>
    <mergeCell ref="N14:N16"/>
    <mergeCell ref="N17:N19"/>
    <mergeCell ref="N32:N34"/>
    <mergeCell ref="D47:F47"/>
    <mergeCell ref="A41:B41"/>
    <mergeCell ref="A39:B39"/>
    <mergeCell ref="A37:B37"/>
    <mergeCell ref="B12:B13"/>
    <mergeCell ref="B27:B28"/>
    <mergeCell ref="B33:B34"/>
    <mergeCell ref="B15:B16"/>
    <mergeCell ref="B18:B19"/>
    <mergeCell ref="B21:B22"/>
    <mergeCell ref="B24:B25"/>
    <mergeCell ref="B30:B31"/>
  </mergeCells>
  <printOptions horizontalCentered="1"/>
  <pageMargins left="0.78740157480314965" right="0.39370078740157483" top="0.78740157480314965" bottom="0.39370078740157483" header="0.31496062992125984" footer="0.31496062992125984"/>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58"/>
  <sheetViews>
    <sheetView workbookViewId="0">
      <selection activeCell="A2" sqref="A2:S2"/>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12.7109375" bestFit="1" customWidth="1"/>
  </cols>
  <sheetData>
    <row r="1" spans="1:24" ht="18.75" customHeight="1" x14ac:dyDescent="0.2">
      <c r="A1" s="450" t="s">
        <v>0</v>
      </c>
      <c r="B1" s="450"/>
      <c r="C1" s="450"/>
      <c r="D1" s="450"/>
      <c r="E1" s="450"/>
      <c r="F1" s="450"/>
      <c r="G1" s="450"/>
      <c r="H1" s="450"/>
      <c r="I1" s="450"/>
      <c r="J1" s="450"/>
      <c r="K1" s="450"/>
      <c r="L1" s="450"/>
      <c r="M1" s="450"/>
      <c r="N1" s="450"/>
      <c r="O1" s="450"/>
      <c r="P1" s="450"/>
      <c r="Q1" s="450"/>
      <c r="R1" s="450"/>
      <c r="S1" s="450"/>
      <c r="T1" s="450"/>
      <c r="U1" s="88"/>
    </row>
    <row r="2" spans="1:24" ht="12" customHeight="1" x14ac:dyDescent="0.2">
      <c r="A2" s="451" t="s">
        <v>92</v>
      </c>
      <c r="B2" s="452"/>
      <c r="C2" s="452"/>
      <c r="D2" s="452"/>
      <c r="E2" s="452"/>
      <c r="F2" s="452"/>
      <c r="G2" s="452"/>
      <c r="H2" s="452"/>
      <c r="I2" s="452"/>
      <c r="J2" s="452"/>
      <c r="K2" s="452"/>
      <c r="L2" s="452"/>
      <c r="M2" s="452"/>
      <c r="N2" s="452"/>
      <c r="O2" s="452"/>
      <c r="P2" s="452"/>
      <c r="Q2" s="452"/>
      <c r="R2" s="88"/>
      <c r="S2" s="88"/>
      <c r="T2" s="88"/>
      <c r="U2" s="88"/>
    </row>
    <row r="3" spans="1:24" ht="14.25" customHeight="1" x14ac:dyDescent="0.2">
      <c r="A3" s="451" t="s">
        <v>104</v>
      </c>
      <c r="B3" s="452"/>
      <c r="C3" s="452"/>
      <c r="D3" s="452"/>
      <c r="E3" s="452"/>
      <c r="F3" s="452"/>
      <c r="G3" s="452"/>
      <c r="H3" s="452"/>
      <c r="I3" s="452"/>
      <c r="J3" s="452"/>
      <c r="K3" s="452"/>
      <c r="L3" s="452"/>
      <c r="M3" s="452"/>
      <c r="N3" s="452"/>
      <c r="O3" s="452"/>
      <c r="P3" s="452"/>
      <c r="Q3" s="452"/>
      <c r="R3" s="452"/>
      <c r="S3" s="452"/>
      <c r="T3" s="452"/>
      <c r="U3" s="89"/>
    </row>
    <row r="4" spans="1:24" ht="13.5" customHeight="1" x14ac:dyDescent="0.2">
      <c r="A4" s="453" t="s">
        <v>1</v>
      </c>
      <c r="B4" s="454"/>
      <c r="C4" s="454"/>
      <c r="D4" s="454"/>
      <c r="E4" s="454"/>
      <c r="F4" s="454"/>
      <c r="G4" s="454"/>
      <c r="H4" s="454"/>
      <c r="I4" s="454"/>
      <c r="J4" s="454"/>
      <c r="K4" s="454"/>
      <c r="L4" s="454"/>
      <c r="M4" s="454"/>
      <c r="N4" s="454"/>
      <c r="O4" s="454"/>
      <c r="P4" s="454"/>
      <c r="Q4" s="454"/>
      <c r="R4" s="454"/>
      <c r="S4" s="454"/>
      <c r="T4" s="454"/>
      <c r="U4" s="90"/>
    </row>
    <row r="5" spans="1:24" ht="14.25" customHeight="1" x14ac:dyDescent="0.2">
      <c r="A5" s="455" t="s">
        <v>105</v>
      </c>
      <c r="B5" s="456"/>
      <c r="C5" s="456"/>
      <c r="D5" s="456"/>
      <c r="E5" s="456"/>
      <c r="F5" s="456"/>
      <c r="G5" s="456"/>
      <c r="H5" s="456"/>
      <c r="I5" s="456"/>
      <c r="J5" s="456"/>
      <c r="K5" s="456"/>
      <c r="L5" s="456"/>
      <c r="M5" s="456"/>
      <c r="N5" s="456"/>
      <c r="O5" s="456"/>
      <c r="P5" s="456"/>
      <c r="Q5" s="456"/>
      <c r="R5" s="457"/>
      <c r="S5" s="457"/>
      <c r="T5" s="457"/>
      <c r="U5" s="90"/>
    </row>
    <row r="6" spans="1:24" ht="18" x14ac:dyDescent="0.2">
      <c r="A6" s="443" t="s">
        <v>86</v>
      </c>
      <c r="B6" s="443"/>
      <c r="C6" s="443"/>
      <c r="D6" s="443"/>
      <c r="E6" s="443"/>
      <c r="F6" s="443"/>
      <c r="G6" s="443"/>
      <c r="H6" s="443"/>
      <c r="I6" s="443"/>
      <c r="J6" s="443"/>
      <c r="K6" s="443"/>
      <c r="L6" s="443"/>
      <c r="M6" s="443"/>
      <c r="N6" s="443"/>
      <c r="O6" s="443"/>
      <c r="P6" s="444"/>
      <c r="Q6" s="83"/>
      <c r="R6" s="445" t="s">
        <v>106</v>
      </c>
      <c r="S6" s="443"/>
      <c r="T6" s="443"/>
      <c r="U6" s="444"/>
      <c r="V6" s="36"/>
    </row>
    <row r="7" spans="1:24" ht="30" customHeight="1" x14ac:dyDescent="0.2">
      <c r="A7" s="464" t="s">
        <v>2</v>
      </c>
      <c r="B7" s="468" t="s">
        <v>3</v>
      </c>
      <c r="C7" s="469"/>
      <c r="D7" s="469"/>
      <c r="E7" s="469"/>
      <c r="F7" s="469"/>
      <c r="G7" s="469"/>
      <c r="H7" s="469"/>
      <c r="I7" s="469"/>
      <c r="J7" s="469"/>
      <c r="K7" s="469"/>
      <c r="L7" s="469"/>
      <c r="M7" s="469"/>
      <c r="N7" s="469"/>
      <c r="O7" s="469"/>
      <c r="P7" s="470"/>
      <c r="Q7" s="29"/>
      <c r="R7" s="45"/>
      <c r="S7" s="45"/>
      <c r="T7" s="45"/>
      <c r="U7" s="46"/>
    </row>
    <row r="8" spans="1:24" ht="25.5" customHeight="1" x14ac:dyDescent="0.2">
      <c r="A8" s="465"/>
      <c r="B8" s="466" t="s">
        <v>93</v>
      </c>
      <c r="C8" s="25"/>
      <c r="D8" s="467" t="s">
        <v>4</v>
      </c>
      <c r="E8" s="27"/>
      <c r="F8" s="446" t="s">
        <v>5</v>
      </c>
      <c r="G8" s="447"/>
      <c r="H8" s="448"/>
      <c r="I8" s="25"/>
      <c r="J8" s="449" t="s">
        <v>94</v>
      </c>
      <c r="K8" s="449"/>
      <c r="L8" s="449"/>
      <c r="M8" s="27"/>
      <c r="N8" s="449" t="s">
        <v>6</v>
      </c>
      <c r="O8" s="27"/>
      <c r="P8" s="449" t="s">
        <v>7</v>
      </c>
      <c r="Q8" s="27"/>
      <c r="R8" s="449" t="s">
        <v>8</v>
      </c>
      <c r="S8" s="449"/>
      <c r="T8" s="449"/>
      <c r="U8" s="449"/>
    </row>
    <row r="9" spans="1:24" ht="27.75" customHeight="1" x14ac:dyDescent="0.2">
      <c r="A9" s="465"/>
      <c r="B9" s="466"/>
      <c r="C9" s="26"/>
      <c r="D9" s="467"/>
      <c r="E9" s="28"/>
      <c r="F9" s="47" t="s">
        <v>9</v>
      </c>
      <c r="G9" s="47" t="s">
        <v>10</v>
      </c>
      <c r="H9" s="47" t="s">
        <v>11</v>
      </c>
      <c r="I9" s="26"/>
      <c r="J9" s="47" t="s">
        <v>9</v>
      </c>
      <c r="K9" s="47" t="s">
        <v>10</v>
      </c>
      <c r="L9" s="47" t="s">
        <v>11</v>
      </c>
      <c r="M9" s="28"/>
      <c r="N9" s="464"/>
      <c r="O9" s="28"/>
      <c r="P9" s="464"/>
      <c r="Q9" s="28"/>
      <c r="R9" s="47" t="s">
        <v>9</v>
      </c>
      <c r="S9" s="47" t="s">
        <v>10</v>
      </c>
      <c r="T9" s="47" t="s">
        <v>11</v>
      </c>
      <c r="U9" s="244" t="s">
        <v>224</v>
      </c>
    </row>
    <row r="10" spans="1:24" s="10" customFormat="1" ht="6" customHeight="1" thickBot="1" x14ac:dyDescent="0.45">
      <c r="A10" s="461"/>
      <c r="B10" s="462"/>
      <c r="C10" s="462"/>
      <c r="D10" s="462"/>
      <c r="E10" s="462"/>
      <c r="F10" s="462"/>
      <c r="G10" s="462"/>
      <c r="H10" s="462"/>
      <c r="I10" s="462"/>
      <c r="J10" s="462"/>
      <c r="K10" s="462"/>
      <c r="L10" s="462"/>
      <c r="M10" s="462"/>
      <c r="N10" s="462"/>
      <c r="O10" s="462"/>
      <c r="P10" s="462"/>
      <c r="Q10" s="462"/>
      <c r="R10" s="462"/>
      <c r="S10" s="462"/>
      <c r="T10" s="462"/>
      <c r="U10" s="463"/>
      <c r="X10"/>
    </row>
    <row r="11" spans="1:24" s="10" customFormat="1" ht="13.5" customHeight="1" x14ac:dyDescent="0.25">
      <c r="A11" s="350" t="e">
        <f>VLOOKUP('HOJA DE TRABAJO DE LA UPE'!$A$2,Hoja1!$B$2:$C$35,2,FALSE)</f>
        <v>#N/A</v>
      </c>
      <c r="B11" s="337"/>
      <c r="C11" s="337"/>
      <c r="D11" s="338"/>
      <c r="E11" s="337"/>
      <c r="F11" s="339"/>
      <c r="G11" s="339"/>
      <c r="H11" s="339"/>
      <c r="I11" s="277"/>
      <c r="J11" s="339"/>
      <c r="K11" s="339"/>
      <c r="L11" s="339"/>
      <c r="M11" s="277"/>
      <c r="N11" s="340"/>
      <c r="O11" s="277"/>
      <c r="P11" s="341"/>
      <c r="Q11" s="277"/>
      <c r="R11" s="277"/>
      <c r="S11" s="277"/>
      <c r="T11" s="277"/>
      <c r="U11" s="342"/>
      <c r="W11" s="279"/>
      <c r="X11" s="279"/>
    </row>
    <row r="12" spans="1:24" s="10" customFormat="1" x14ac:dyDescent="0.2">
      <c r="A12" s="43"/>
      <c r="B12" s="343"/>
      <c r="C12" s="344"/>
      <c r="D12" s="345"/>
      <c r="E12" s="344"/>
      <c r="F12" s="346"/>
      <c r="G12" s="346"/>
      <c r="H12" s="346"/>
      <c r="I12" s="278"/>
      <c r="J12" s="346"/>
      <c r="K12" s="346"/>
      <c r="L12" s="346"/>
      <c r="M12" s="278"/>
      <c r="N12" s="278"/>
      <c r="O12" s="278"/>
      <c r="P12" s="347"/>
      <c r="Q12" s="278"/>
      <c r="R12" s="348"/>
      <c r="S12" s="348"/>
      <c r="T12" s="348"/>
      <c r="U12" s="349"/>
      <c r="W12" s="279"/>
      <c r="X12" s="279"/>
    </row>
    <row r="13" spans="1:24" s="10" customFormat="1" ht="20.25" customHeight="1" x14ac:dyDescent="0.2">
      <c r="A13" s="458" t="s">
        <v>246</v>
      </c>
      <c r="B13" s="459"/>
      <c r="C13" s="459"/>
      <c r="D13" s="459"/>
      <c r="E13" s="459"/>
      <c r="F13" s="459"/>
      <c r="G13" s="459"/>
      <c r="H13" s="459"/>
      <c r="I13" s="459"/>
      <c r="J13" s="459"/>
      <c r="K13" s="459"/>
      <c r="L13" s="459"/>
      <c r="M13" s="459"/>
      <c r="N13" s="459"/>
      <c r="O13" s="459"/>
      <c r="P13" s="459"/>
      <c r="Q13" s="459"/>
      <c r="R13" s="459"/>
      <c r="S13" s="459"/>
      <c r="T13" s="459"/>
      <c r="U13" s="460"/>
      <c r="W13" s="279"/>
      <c r="X13" s="279"/>
    </row>
    <row r="14" spans="1:24" s="10" customFormat="1" ht="20.25" customHeight="1" x14ac:dyDescent="0.2">
      <c r="A14" s="458"/>
      <c r="B14" s="459"/>
      <c r="C14" s="459"/>
      <c r="D14" s="459"/>
      <c r="E14" s="459"/>
      <c r="F14" s="459"/>
      <c r="G14" s="459"/>
      <c r="H14" s="459"/>
      <c r="I14" s="459"/>
      <c r="J14" s="459"/>
      <c r="K14" s="459"/>
      <c r="L14" s="459"/>
      <c r="M14" s="459"/>
      <c r="N14" s="459"/>
      <c r="O14" s="459"/>
      <c r="P14" s="459"/>
      <c r="Q14" s="459"/>
      <c r="R14" s="459"/>
      <c r="S14" s="459"/>
      <c r="T14" s="459"/>
      <c r="U14" s="460"/>
      <c r="W14" s="279"/>
      <c r="X14" s="279"/>
    </row>
    <row r="15" spans="1:24" s="10" customFormat="1" ht="20.25" customHeight="1" x14ac:dyDescent="0.2">
      <c r="A15" s="458"/>
      <c r="B15" s="459"/>
      <c r="C15" s="459"/>
      <c r="D15" s="459"/>
      <c r="E15" s="459"/>
      <c r="F15" s="459"/>
      <c r="G15" s="459"/>
      <c r="H15" s="459"/>
      <c r="I15" s="459"/>
      <c r="J15" s="459"/>
      <c r="K15" s="459"/>
      <c r="L15" s="459"/>
      <c r="M15" s="459"/>
      <c r="N15" s="459"/>
      <c r="O15" s="459"/>
      <c r="P15" s="459"/>
      <c r="Q15" s="459"/>
      <c r="R15" s="459"/>
      <c r="S15" s="459"/>
      <c r="T15" s="459"/>
      <c r="U15" s="460"/>
      <c r="W15" s="279"/>
      <c r="X15" s="279"/>
    </row>
    <row r="16" spans="1:24" s="10" customFormat="1" ht="20.25" customHeight="1" x14ac:dyDescent="0.2">
      <c r="A16" s="458"/>
      <c r="B16" s="459"/>
      <c r="C16" s="459"/>
      <c r="D16" s="459"/>
      <c r="E16" s="459"/>
      <c r="F16" s="459"/>
      <c r="G16" s="459"/>
      <c r="H16" s="459"/>
      <c r="I16" s="459"/>
      <c r="J16" s="459"/>
      <c r="K16" s="459"/>
      <c r="L16" s="459"/>
      <c r="M16" s="459"/>
      <c r="N16" s="459"/>
      <c r="O16" s="459"/>
      <c r="P16" s="459"/>
      <c r="Q16" s="459"/>
      <c r="R16" s="459"/>
      <c r="S16" s="459"/>
      <c r="T16" s="459"/>
      <c r="U16" s="460"/>
      <c r="W16" s="279"/>
      <c r="X16" s="279"/>
    </row>
    <row r="17" spans="1:24" s="10" customFormat="1" ht="20.25" customHeight="1" x14ac:dyDescent="0.2">
      <c r="A17" s="458"/>
      <c r="B17" s="459"/>
      <c r="C17" s="459"/>
      <c r="D17" s="459"/>
      <c r="E17" s="459"/>
      <c r="F17" s="459"/>
      <c r="G17" s="459"/>
      <c r="H17" s="459"/>
      <c r="I17" s="459"/>
      <c r="J17" s="459"/>
      <c r="K17" s="459"/>
      <c r="L17" s="459"/>
      <c r="M17" s="459"/>
      <c r="N17" s="459"/>
      <c r="O17" s="459"/>
      <c r="P17" s="459"/>
      <c r="Q17" s="459"/>
      <c r="R17" s="459"/>
      <c r="S17" s="459"/>
      <c r="T17" s="459"/>
      <c r="U17" s="460"/>
      <c r="W17" s="279"/>
      <c r="X17" s="279"/>
    </row>
    <row r="18" spans="1:24" s="10" customFormat="1" ht="20.25" customHeight="1" x14ac:dyDescent="0.2">
      <c r="A18" s="458"/>
      <c r="B18" s="459"/>
      <c r="C18" s="459"/>
      <c r="D18" s="459"/>
      <c r="E18" s="459"/>
      <c r="F18" s="459"/>
      <c r="G18" s="459"/>
      <c r="H18" s="459"/>
      <c r="I18" s="459"/>
      <c r="J18" s="459"/>
      <c r="K18" s="459"/>
      <c r="L18" s="459"/>
      <c r="M18" s="459"/>
      <c r="N18" s="459"/>
      <c r="O18" s="459"/>
      <c r="P18" s="459"/>
      <c r="Q18" s="459"/>
      <c r="R18" s="459"/>
      <c r="S18" s="459"/>
      <c r="T18" s="459"/>
      <c r="U18" s="460"/>
      <c r="W18" s="279"/>
      <c r="X18" s="279"/>
    </row>
    <row r="19" spans="1:24" s="10" customFormat="1" ht="20.25" customHeight="1" x14ac:dyDescent="0.2">
      <c r="A19" s="458"/>
      <c r="B19" s="459"/>
      <c r="C19" s="459"/>
      <c r="D19" s="459"/>
      <c r="E19" s="459"/>
      <c r="F19" s="459"/>
      <c r="G19" s="459"/>
      <c r="H19" s="459"/>
      <c r="I19" s="459"/>
      <c r="J19" s="459"/>
      <c r="K19" s="459"/>
      <c r="L19" s="459"/>
      <c r="M19" s="459"/>
      <c r="N19" s="459"/>
      <c r="O19" s="459"/>
      <c r="P19" s="459"/>
      <c r="Q19" s="459"/>
      <c r="R19" s="459"/>
      <c r="S19" s="459"/>
      <c r="T19" s="459"/>
      <c r="U19" s="460"/>
      <c r="W19" s="279"/>
      <c r="X19" s="279"/>
    </row>
    <row r="20" spans="1:24" s="10" customFormat="1" ht="20.25" customHeight="1" x14ac:dyDescent="0.2">
      <c r="A20" s="458"/>
      <c r="B20" s="459"/>
      <c r="C20" s="459"/>
      <c r="D20" s="459"/>
      <c r="E20" s="459"/>
      <c r="F20" s="459"/>
      <c r="G20" s="459"/>
      <c r="H20" s="459"/>
      <c r="I20" s="459"/>
      <c r="J20" s="459"/>
      <c r="K20" s="459"/>
      <c r="L20" s="459"/>
      <c r="M20" s="459"/>
      <c r="N20" s="459"/>
      <c r="O20" s="459"/>
      <c r="P20" s="459"/>
      <c r="Q20" s="459"/>
      <c r="R20" s="459"/>
      <c r="S20" s="459"/>
      <c r="T20" s="459"/>
      <c r="U20" s="460"/>
      <c r="W20" s="279"/>
      <c r="X20" s="279"/>
    </row>
    <row r="21" spans="1:24" s="10" customFormat="1" ht="20.25" customHeight="1" x14ac:dyDescent="0.2">
      <c r="A21" s="458"/>
      <c r="B21" s="459"/>
      <c r="C21" s="459"/>
      <c r="D21" s="459"/>
      <c r="E21" s="459"/>
      <c r="F21" s="459"/>
      <c r="G21" s="459"/>
      <c r="H21" s="459"/>
      <c r="I21" s="459"/>
      <c r="J21" s="459"/>
      <c r="K21" s="459"/>
      <c r="L21" s="459"/>
      <c r="M21" s="459"/>
      <c r="N21" s="459"/>
      <c r="O21" s="459"/>
      <c r="P21" s="459"/>
      <c r="Q21" s="459"/>
      <c r="R21" s="459"/>
      <c r="S21" s="459"/>
      <c r="T21" s="459"/>
      <c r="U21" s="460"/>
      <c r="W21" s="279"/>
      <c r="X21" s="279"/>
    </row>
    <row r="22" spans="1:24" s="10" customFormat="1" ht="20.25" customHeight="1" x14ac:dyDescent="0.2">
      <c r="A22" s="458"/>
      <c r="B22" s="459"/>
      <c r="C22" s="459"/>
      <c r="D22" s="459"/>
      <c r="E22" s="459"/>
      <c r="F22" s="459"/>
      <c r="G22" s="459"/>
      <c r="H22" s="459"/>
      <c r="I22" s="459"/>
      <c r="J22" s="459"/>
      <c r="K22" s="459"/>
      <c r="L22" s="459"/>
      <c r="M22" s="459"/>
      <c r="N22" s="459"/>
      <c r="O22" s="459"/>
      <c r="P22" s="459"/>
      <c r="Q22" s="459"/>
      <c r="R22" s="459"/>
      <c r="S22" s="459"/>
      <c r="T22" s="459"/>
      <c r="U22" s="460"/>
      <c r="W22" s="279"/>
      <c r="X22" s="279"/>
    </row>
    <row r="23" spans="1:24" s="10" customFormat="1" ht="20.25" customHeight="1" x14ac:dyDescent="0.2">
      <c r="A23" s="458"/>
      <c r="B23" s="459"/>
      <c r="C23" s="459"/>
      <c r="D23" s="459"/>
      <c r="E23" s="459"/>
      <c r="F23" s="459"/>
      <c r="G23" s="459"/>
      <c r="H23" s="459"/>
      <c r="I23" s="459"/>
      <c r="J23" s="459"/>
      <c r="K23" s="459"/>
      <c r="L23" s="459"/>
      <c r="M23" s="459"/>
      <c r="N23" s="459"/>
      <c r="O23" s="459"/>
      <c r="P23" s="459"/>
      <c r="Q23" s="459"/>
      <c r="R23" s="459"/>
      <c r="S23" s="459"/>
      <c r="T23" s="459"/>
      <c r="U23" s="460"/>
      <c r="W23" s="279"/>
      <c r="X23" s="279"/>
    </row>
    <row r="24" spans="1:24" s="10" customFormat="1" ht="20.25" customHeight="1" x14ac:dyDescent="0.2">
      <c r="A24" s="458"/>
      <c r="B24" s="459"/>
      <c r="C24" s="459"/>
      <c r="D24" s="459"/>
      <c r="E24" s="459"/>
      <c r="F24" s="459"/>
      <c r="G24" s="459"/>
      <c r="H24" s="459"/>
      <c r="I24" s="459"/>
      <c r="J24" s="459"/>
      <c r="K24" s="459"/>
      <c r="L24" s="459"/>
      <c r="M24" s="459"/>
      <c r="N24" s="459"/>
      <c r="O24" s="459"/>
      <c r="P24" s="459"/>
      <c r="Q24" s="459"/>
      <c r="R24" s="459"/>
      <c r="S24" s="459"/>
      <c r="T24" s="459"/>
      <c r="U24" s="460"/>
      <c r="W24" s="279"/>
      <c r="X24" s="279"/>
    </row>
    <row r="25" spans="1:24" s="10" customFormat="1" ht="20.25" customHeight="1" x14ac:dyDescent="0.2">
      <c r="A25" s="458"/>
      <c r="B25" s="459"/>
      <c r="C25" s="459"/>
      <c r="D25" s="459"/>
      <c r="E25" s="459"/>
      <c r="F25" s="459"/>
      <c r="G25" s="459"/>
      <c r="H25" s="459"/>
      <c r="I25" s="459"/>
      <c r="J25" s="459"/>
      <c r="K25" s="459"/>
      <c r="L25" s="459"/>
      <c r="M25" s="459"/>
      <c r="N25" s="459"/>
      <c r="O25" s="459"/>
      <c r="P25" s="459"/>
      <c r="Q25" s="459"/>
      <c r="R25" s="459"/>
      <c r="S25" s="459"/>
      <c r="T25" s="459"/>
      <c r="U25" s="460"/>
      <c r="W25" s="279"/>
      <c r="X25" s="279"/>
    </row>
    <row r="26" spans="1:24" s="10" customFormat="1" ht="20.25" customHeight="1" x14ac:dyDescent="0.2">
      <c r="A26" s="458"/>
      <c r="B26" s="459"/>
      <c r="C26" s="459"/>
      <c r="D26" s="459"/>
      <c r="E26" s="459"/>
      <c r="F26" s="459"/>
      <c r="G26" s="459"/>
      <c r="H26" s="459"/>
      <c r="I26" s="459"/>
      <c r="J26" s="459"/>
      <c r="K26" s="459"/>
      <c r="L26" s="459"/>
      <c r="M26" s="459"/>
      <c r="N26" s="459"/>
      <c r="O26" s="459"/>
      <c r="P26" s="459"/>
      <c r="Q26" s="459"/>
      <c r="R26" s="459"/>
      <c r="S26" s="459"/>
      <c r="T26" s="459"/>
      <c r="U26" s="460"/>
      <c r="W26" s="279"/>
      <c r="X26" s="279"/>
    </row>
    <row r="27" spans="1:24" s="10" customFormat="1" ht="20.25" customHeight="1" x14ac:dyDescent="0.2">
      <c r="A27" s="458"/>
      <c r="B27" s="459"/>
      <c r="C27" s="459"/>
      <c r="D27" s="459"/>
      <c r="E27" s="459"/>
      <c r="F27" s="459"/>
      <c r="G27" s="459"/>
      <c r="H27" s="459"/>
      <c r="I27" s="459"/>
      <c r="J27" s="459"/>
      <c r="K27" s="459"/>
      <c r="L27" s="459"/>
      <c r="M27" s="459"/>
      <c r="N27" s="459"/>
      <c r="O27" s="459"/>
      <c r="P27" s="459"/>
      <c r="Q27" s="459"/>
      <c r="R27" s="459"/>
      <c r="S27" s="459"/>
      <c r="T27" s="459"/>
      <c r="U27" s="460"/>
      <c r="W27" s="279"/>
      <c r="X27" s="279"/>
    </row>
    <row r="28" spans="1:24" s="10" customFormat="1" ht="20.25" customHeight="1" x14ac:dyDescent="0.2">
      <c r="A28" s="458"/>
      <c r="B28" s="459"/>
      <c r="C28" s="459"/>
      <c r="D28" s="459"/>
      <c r="E28" s="459"/>
      <c r="F28" s="459"/>
      <c r="G28" s="459"/>
      <c r="H28" s="459"/>
      <c r="I28" s="459"/>
      <c r="J28" s="459"/>
      <c r="K28" s="459"/>
      <c r="L28" s="459"/>
      <c r="M28" s="459"/>
      <c r="N28" s="459"/>
      <c r="O28" s="459"/>
      <c r="P28" s="459"/>
      <c r="Q28" s="459"/>
      <c r="R28" s="459"/>
      <c r="S28" s="459"/>
      <c r="T28" s="459"/>
      <c r="U28" s="460"/>
      <c r="W28" s="279"/>
      <c r="X28" s="279"/>
    </row>
    <row r="29" spans="1:24" s="10" customFormat="1" ht="20.25" customHeight="1" x14ac:dyDescent="0.2">
      <c r="A29" s="458"/>
      <c r="B29" s="459"/>
      <c r="C29" s="459"/>
      <c r="D29" s="459"/>
      <c r="E29" s="459"/>
      <c r="F29" s="459"/>
      <c r="G29" s="459"/>
      <c r="H29" s="459"/>
      <c r="I29" s="459"/>
      <c r="J29" s="459"/>
      <c r="K29" s="459"/>
      <c r="L29" s="459"/>
      <c r="M29" s="459"/>
      <c r="N29" s="459"/>
      <c r="O29" s="459"/>
      <c r="P29" s="459"/>
      <c r="Q29" s="459"/>
      <c r="R29" s="459"/>
      <c r="S29" s="459"/>
      <c r="T29" s="459"/>
      <c r="U29" s="460"/>
      <c r="W29" s="279"/>
      <c r="X29" s="279"/>
    </row>
    <row r="30" spans="1:24" s="10" customFormat="1" ht="20.25" customHeight="1" x14ac:dyDescent="0.2">
      <c r="A30" s="458"/>
      <c r="B30" s="459"/>
      <c r="C30" s="459"/>
      <c r="D30" s="459"/>
      <c r="E30" s="459"/>
      <c r="F30" s="459"/>
      <c r="G30" s="459"/>
      <c r="H30" s="459"/>
      <c r="I30" s="459"/>
      <c r="J30" s="459"/>
      <c r="K30" s="459"/>
      <c r="L30" s="459"/>
      <c r="M30" s="459"/>
      <c r="N30" s="459"/>
      <c r="O30" s="459"/>
      <c r="P30" s="459"/>
      <c r="Q30" s="459"/>
      <c r="R30" s="459"/>
      <c r="S30" s="459"/>
      <c r="T30" s="459"/>
      <c r="U30" s="460"/>
      <c r="W30" s="279"/>
      <c r="X30" s="279"/>
    </row>
    <row r="31" spans="1:24" s="10" customFormat="1" ht="20.25" customHeight="1" x14ac:dyDescent="0.2">
      <c r="A31" s="458"/>
      <c r="B31" s="459"/>
      <c r="C31" s="459"/>
      <c r="D31" s="459"/>
      <c r="E31" s="459"/>
      <c r="F31" s="459"/>
      <c r="G31" s="459"/>
      <c r="H31" s="459"/>
      <c r="I31" s="459"/>
      <c r="J31" s="459"/>
      <c r="K31" s="459"/>
      <c r="L31" s="459"/>
      <c r="M31" s="459"/>
      <c r="N31" s="459"/>
      <c r="O31" s="459"/>
      <c r="P31" s="459"/>
      <c r="Q31" s="459"/>
      <c r="R31" s="459"/>
      <c r="S31" s="459"/>
      <c r="T31" s="459"/>
      <c r="U31" s="460"/>
      <c r="W31" s="279"/>
      <c r="X31" s="279"/>
    </row>
    <row r="32" spans="1:24" s="10" customFormat="1" ht="20.25" customHeight="1" x14ac:dyDescent="0.2">
      <c r="A32" s="458"/>
      <c r="B32" s="459"/>
      <c r="C32" s="459"/>
      <c r="D32" s="459"/>
      <c r="E32" s="459"/>
      <c r="F32" s="459"/>
      <c r="G32" s="459"/>
      <c r="H32" s="459"/>
      <c r="I32" s="459"/>
      <c r="J32" s="459"/>
      <c r="K32" s="459"/>
      <c r="L32" s="459"/>
      <c r="M32" s="459"/>
      <c r="N32" s="459"/>
      <c r="O32" s="459"/>
      <c r="P32" s="459"/>
      <c r="Q32" s="459"/>
      <c r="R32" s="459"/>
      <c r="S32" s="459"/>
      <c r="T32" s="459"/>
      <c r="U32" s="460"/>
      <c r="W32" s="279"/>
      <c r="X32" s="279"/>
    </row>
    <row r="33" spans="1:24" s="10" customFormat="1" ht="20.25" customHeight="1" x14ac:dyDescent="0.2">
      <c r="A33" s="458"/>
      <c r="B33" s="459"/>
      <c r="C33" s="459"/>
      <c r="D33" s="459"/>
      <c r="E33" s="459"/>
      <c r="F33" s="459"/>
      <c r="G33" s="459"/>
      <c r="H33" s="459"/>
      <c r="I33" s="459"/>
      <c r="J33" s="459"/>
      <c r="K33" s="459"/>
      <c r="L33" s="459"/>
      <c r="M33" s="459"/>
      <c r="N33" s="459"/>
      <c r="O33" s="459"/>
      <c r="P33" s="459"/>
      <c r="Q33" s="459"/>
      <c r="R33" s="459"/>
      <c r="S33" s="459"/>
      <c r="T33" s="459"/>
      <c r="U33" s="460"/>
      <c r="W33" s="279"/>
      <c r="X33" s="279"/>
    </row>
    <row r="34" spans="1:24" s="10" customFormat="1" ht="20.25" customHeight="1" x14ac:dyDescent="0.2">
      <c r="A34" s="458"/>
      <c r="B34" s="459"/>
      <c r="C34" s="459"/>
      <c r="D34" s="459"/>
      <c r="E34" s="459"/>
      <c r="F34" s="459"/>
      <c r="G34" s="459"/>
      <c r="H34" s="459"/>
      <c r="I34" s="459"/>
      <c r="J34" s="459"/>
      <c r="K34" s="459"/>
      <c r="L34" s="459"/>
      <c r="M34" s="459"/>
      <c r="N34" s="459"/>
      <c r="O34" s="459"/>
      <c r="P34" s="459"/>
      <c r="Q34" s="459"/>
      <c r="R34" s="459"/>
      <c r="S34" s="459"/>
      <c r="T34" s="459"/>
      <c r="U34" s="460"/>
      <c r="W34" s="279"/>
      <c r="X34" s="279"/>
    </row>
    <row r="35" spans="1:24" s="10" customFormat="1" ht="20.25" customHeight="1" x14ac:dyDescent="0.2">
      <c r="A35" s="458"/>
      <c r="B35" s="459"/>
      <c r="C35" s="459"/>
      <c r="D35" s="459"/>
      <c r="E35" s="459"/>
      <c r="F35" s="459"/>
      <c r="G35" s="459"/>
      <c r="H35" s="459"/>
      <c r="I35" s="459"/>
      <c r="J35" s="459"/>
      <c r="K35" s="459"/>
      <c r="L35" s="459"/>
      <c r="M35" s="459"/>
      <c r="N35" s="459"/>
      <c r="O35" s="459"/>
      <c r="P35" s="459"/>
      <c r="Q35" s="459"/>
      <c r="R35" s="459"/>
      <c r="S35" s="459"/>
      <c r="T35" s="459"/>
      <c r="U35" s="460"/>
      <c r="W35" s="279"/>
      <c r="X35" s="279"/>
    </row>
    <row r="36" spans="1:24" s="10" customFormat="1" ht="20.25" customHeight="1" x14ac:dyDescent="0.2">
      <c r="A36" s="458"/>
      <c r="B36" s="459"/>
      <c r="C36" s="459"/>
      <c r="D36" s="459"/>
      <c r="E36" s="459"/>
      <c r="F36" s="459"/>
      <c r="G36" s="459"/>
      <c r="H36" s="459"/>
      <c r="I36" s="459"/>
      <c r="J36" s="459"/>
      <c r="K36" s="459"/>
      <c r="L36" s="459"/>
      <c r="M36" s="459"/>
      <c r="N36" s="459"/>
      <c r="O36" s="459"/>
      <c r="P36" s="459"/>
      <c r="Q36" s="459"/>
      <c r="R36" s="459"/>
      <c r="S36" s="459"/>
      <c r="T36" s="459"/>
      <c r="U36" s="460"/>
      <c r="W36" s="279"/>
      <c r="X36" s="279"/>
    </row>
    <row r="37" spans="1:24" s="10" customFormat="1" ht="20.25" customHeight="1" x14ac:dyDescent="0.2">
      <c r="A37" s="458"/>
      <c r="B37" s="459"/>
      <c r="C37" s="459"/>
      <c r="D37" s="459"/>
      <c r="E37" s="459"/>
      <c r="F37" s="459"/>
      <c r="G37" s="459"/>
      <c r="H37" s="459"/>
      <c r="I37" s="459"/>
      <c r="J37" s="459"/>
      <c r="K37" s="459"/>
      <c r="L37" s="459"/>
      <c r="M37" s="459"/>
      <c r="N37" s="459"/>
      <c r="O37" s="459"/>
      <c r="P37" s="459"/>
      <c r="Q37" s="459"/>
      <c r="R37" s="459"/>
      <c r="S37" s="459"/>
      <c r="T37" s="459"/>
      <c r="U37" s="460"/>
      <c r="W37" s="279"/>
      <c r="X37" s="279"/>
    </row>
    <row r="38" spans="1:24" s="10" customFormat="1" ht="20.25" customHeight="1" x14ac:dyDescent="0.2">
      <c r="A38" s="458"/>
      <c r="B38" s="459"/>
      <c r="C38" s="459"/>
      <c r="D38" s="459"/>
      <c r="E38" s="459"/>
      <c r="F38" s="459"/>
      <c r="G38" s="459"/>
      <c r="H38" s="459"/>
      <c r="I38" s="459"/>
      <c r="J38" s="459"/>
      <c r="K38" s="459"/>
      <c r="L38" s="459"/>
      <c r="M38" s="459"/>
      <c r="N38" s="459"/>
      <c r="O38" s="459"/>
      <c r="P38" s="459"/>
      <c r="Q38" s="459"/>
      <c r="R38" s="459"/>
      <c r="S38" s="459"/>
      <c r="T38" s="459"/>
      <c r="U38" s="460"/>
      <c r="W38" s="279"/>
      <c r="X38" s="279"/>
    </row>
    <row r="39" spans="1:24" s="10" customFormat="1" ht="20.25" customHeight="1" x14ac:dyDescent="0.2">
      <c r="A39" s="458"/>
      <c r="B39" s="459"/>
      <c r="C39" s="459"/>
      <c r="D39" s="459"/>
      <c r="E39" s="459"/>
      <c r="F39" s="459"/>
      <c r="G39" s="459"/>
      <c r="H39" s="459"/>
      <c r="I39" s="459"/>
      <c r="J39" s="459"/>
      <c r="K39" s="459"/>
      <c r="L39" s="459"/>
      <c r="M39" s="459"/>
      <c r="N39" s="459"/>
      <c r="O39" s="459"/>
      <c r="P39" s="459"/>
      <c r="Q39" s="459"/>
      <c r="R39" s="459"/>
      <c r="S39" s="459"/>
      <c r="T39" s="459"/>
      <c r="U39" s="460"/>
      <c r="W39" s="279"/>
      <c r="X39" s="279"/>
    </row>
    <row r="40" spans="1:24" s="10" customFormat="1" ht="20.25" customHeight="1" x14ac:dyDescent="0.2">
      <c r="A40" s="458"/>
      <c r="B40" s="459"/>
      <c r="C40" s="459"/>
      <c r="D40" s="459"/>
      <c r="E40" s="459"/>
      <c r="F40" s="459"/>
      <c r="G40" s="459"/>
      <c r="H40" s="459"/>
      <c r="I40" s="459"/>
      <c r="J40" s="459"/>
      <c r="K40" s="459"/>
      <c r="L40" s="459"/>
      <c r="M40" s="459"/>
      <c r="N40" s="459"/>
      <c r="O40" s="459"/>
      <c r="P40" s="459"/>
      <c r="Q40" s="459"/>
      <c r="R40" s="459"/>
      <c r="S40" s="459"/>
      <c r="T40" s="459"/>
      <c r="U40" s="460"/>
      <c r="W40" s="279"/>
      <c r="X40" s="279"/>
    </row>
    <row r="41" spans="1:24" s="10" customFormat="1" ht="20.25" customHeight="1" x14ac:dyDescent="0.2">
      <c r="A41" s="458"/>
      <c r="B41" s="459"/>
      <c r="C41" s="459"/>
      <c r="D41" s="459"/>
      <c r="E41" s="459"/>
      <c r="F41" s="459"/>
      <c r="G41" s="459"/>
      <c r="H41" s="459"/>
      <c r="I41" s="459"/>
      <c r="J41" s="459"/>
      <c r="K41" s="459"/>
      <c r="L41" s="459"/>
      <c r="M41" s="459"/>
      <c r="N41" s="459"/>
      <c r="O41" s="459"/>
      <c r="P41" s="459"/>
      <c r="Q41" s="459"/>
      <c r="R41" s="459"/>
      <c r="S41" s="459"/>
      <c r="T41" s="459"/>
      <c r="U41" s="460"/>
      <c r="W41" s="279"/>
      <c r="X41" s="279"/>
    </row>
    <row r="42" spans="1:24" s="10" customFormat="1" ht="20.25" customHeight="1" x14ac:dyDescent="0.2">
      <c r="A42" s="458"/>
      <c r="B42" s="459"/>
      <c r="C42" s="459"/>
      <c r="D42" s="459"/>
      <c r="E42" s="459"/>
      <c r="F42" s="459"/>
      <c r="G42" s="459"/>
      <c r="H42" s="459"/>
      <c r="I42" s="459"/>
      <c r="J42" s="459"/>
      <c r="K42" s="459"/>
      <c r="L42" s="459"/>
      <c r="M42" s="459"/>
      <c r="N42" s="459"/>
      <c r="O42" s="459"/>
      <c r="P42" s="459"/>
      <c r="Q42" s="459"/>
      <c r="R42" s="459"/>
      <c r="S42" s="459"/>
      <c r="T42" s="459"/>
      <c r="U42" s="460"/>
      <c r="W42" s="279"/>
      <c r="X42" s="279"/>
    </row>
    <row r="43" spans="1:24" s="10" customFormat="1" ht="20.25" customHeight="1" x14ac:dyDescent="0.2">
      <c r="A43" s="458"/>
      <c r="B43" s="459"/>
      <c r="C43" s="459"/>
      <c r="D43" s="459"/>
      <c r="E43" s="459"/>
      <c r="F43" s="459"/>
      <c r="G43" s="459"/>
      <c r="H43" s="459"/>
      <c r="I43" s="459"/>
      <c r="J43" s="459"/>
      <c r="K43" s="459"/>
      <c r="L43" s="459"/>
      <c r="M43" s="459"/>
      <c r="N43" s="459"/>
      <c r="O43" s="459"/>
      <c r="P43" s="459"/>
      <c r="Q43" s="459"/>
      <c r="R43" s="459"/>
      <c r="S43" s="459"/>
      <c r="T43" s="459"/>
      <c r="U43" s="460"/>
      <c r="W43" s="279"/>
      <c r="X43" s="279"/>
    </row>
    <row r="44" spans="1:24" s="10" customFormat="1" ht="20.25" customHeight="1" x14ac:dyDescent="0.2">
      <c r="A44" s="458"/>
      <c r="B44" s="459"/>
      <c r="C44" s="459"/>
      <c r="D44" s="459"/>
      <c r="E44" s="459"/>
      <c r="F44" s="459"/>
      <c r="G44" s="459"/>
      <c r="H44" s="459"/>
      <c r="I44" s="459"/>
      <c r="J44" s="459"/>
      <c r="K44" s="459"/>
      <c r="L44" s="459"/>
      <c r="M44" s="459"/>
      <c r="N44" s="459"/>
      <c r="O44" s="459"/>
      <c r="P44" s="459"/>
      <c r="Q44" s="459"/>
      <c r="R44" s="459"/>
      <c r="S44" s="459"/>
      <c r="T44" s="459"/>
      <c r="U44" s="460"/>
      <c r="W44" s="279"/>
      <c r="X44" s="279"/>
    </row>
    <row r="45" spans="1:24" s="10" customFormat="1" ht="20.25" customHeight="1" x14ac:dyDescent="0.2">
      <c r="A45" s="458"/>
      <c r="B45" s="459"/>
      <c r="C45" s="459"/>
      <c r="D45" s="459"/>
      <c r="E45" s="459"/>
      <c r="F45" s="459"/>
      <c r="G45" s="459"/>
      <c r="H45" s="459"/>
      <c r="I45" s="459"/>
      <c r="J45" s="459"/>
      <c r="K45" s="459"/>
      <c r="L45" s="459"/>
      <c r="M45" s="459"/>
      <c r="N45" s="459"/>
      <c r="O45" s="459"/>
      <c r="P45" s="459"/>
      <c r="Q45" s="459"/>
      <c r="R45" s="459"/>
      <c r="S45" s="459"/>
      <c r="T45" s="459"/>
      <c r="U45" s="460"/>
      <c r="W45" s="279"/>
      <c r="X45" s="279"/>
    </row>
    <row r="46" spans="1:24" s="10" customFormat="1" ht="20.25" customHeight="1" x14ac:dyDescent="0.2">
      <c r="A46" s="458"/>
      <c r="B46" s="459"/>
      <c r="C46" s="459"/>
      <c r="D46" s="459"/>
      <c r="E46" s="459"/>
      <c r="F46" s="459"/>
      <c r="G46" s="459"/>
      <c r="H46" s="459"/>
      <c r="I46" s="459"/>
      <c r="J46" s="459"/>
      <c r="K46" s="459"/>
      <c r="L46" s="459"/>
      <c r="M46" s="459"/>
      <c r="N46" s="459"/>
      <c r="O46" s="459"/>
      <c r="P46" s="459"/>
      <c r="Q46" s="459"/>
      <c r="R46" s="459"/>
      <c r="S46" s="459"/>
      <c r="T46" s="459"/>
      <c r="U46" s="460"/>
      <c r="W46" s="279"/>
      <c r="X46" s="279"/>
    </row>
    <row r="47" spans="1:24" s="10" customFormat="1" ht="20.25" customHeight="1" x14ac:dyDescent="0.2">
      <c r="A47" s="458"/>
      <c r="B47" s="459"/>
      <c r="C47" s="459"/>
      <c r="D47" s="459"/>
      <c r="E47" s="459"/>
      <c r="F47" s="459"/>
      <c r="G47" s="459"/>
      <c r="H47" s="459"/>
      <c r="I47" s="459"/>
      <c r="J47" s="459"/>
      <c r="K47" s="459"/>
      <c r="L47" s="459"/>
      <c r="M47" s="459"/>
      <c r="N47" s="459"/>
      <c r="O47" s="459"/>
      <c r="P47" s="459"/>
      <c r="Q47" s="459"/>
      <c r="R47" s="459"/>
      <c r="S47" s="459"/>
      <c r="T47" s="459"/>
      <c r="U47" s="460"/>
      <c r="W47" s="279"/>
      <c r="X47" s="279"/>
    </row>
    <row r="48" spans="1:24" s="10" customFormat="1" ht="20.25" customHeight="1" x14ac:dyDescent="0.2">
      <c r="A48" s="458"/>
      <c r="B48" s="459"/>
      <c r="C48" s="459"/>
      <c r="D48" s="459"/>
      <c r="E48" s="459"/>
      <c r="F48" s="459"/>
      <c r="G48" s="459"/>
      <c r="H48" s="459"/>
      <c r="I48" s="459"/>
      <c r="J48" s="459"/>
      <c r="K48" s="459"/>
      <c r="L48" s="459"/>
      <c r="M48" s="459"/>
      <c r="N48" s="459"/>
      <c r="O48" s="459"/>
      <c r="P48" s="459"/>
      <c r="Q48" s="459"/>
      <c r="R48" s="459"/>
      <c r="S48" s="459"/>
      <c r="T48" s="459"/>
      <c r="U48" s="460"/>
      <c r="W48" s="279"/>
      <c r="X48" s="279"/>
    </row>
    <row r="49" spans="1:24" s="10" customFormat="1" ht="20.25" customHeight="1" x14ac:dyDescent="0.2">
      <c r="A49" s="458"/>
      <c r="B49" s="459"/>
      <c r="C49" s="459"/>
      <c r="D49" s="459"/>
      <c r="E49" s="459"/>
      <c r="F49" s="459"/>
      <c r="G49" s="459"/>
      <c r="H49" s="459"/>
      <c r="I49" s="459"/>
      <c r="J49" s="459"/>
      <c r="K49" s="459"/>
      <c r="L49" s="459"/>
      <c r="M49" s="459"/>
      <c r="N49" s="459"/>
      <c r="O49" s="459"/>
      <c r="P49" s="459"/>
      <c r="Q49" s="459"/>
      <c r="R49" s="459"/>
      <c r="S49" s="459"/>
      <c r="T49" s="459"/>
      <c r="U49" s="460"/>
      <c r="W49" s="279"/>
      <c r="X49" s="279"/>
    </row>
    <row r="50" spans="1:24" s="10" customFormat="1" ht="20.25" customHeight="1" x14ac:dyDescent="0.2">
      <c r="A50" s="458"/>
      <c r="B50" s="459"/>
      <c r="C50" s="459"/>
      <c r="D50" s="459"/>
      <c r="E50" s="459"/>
      <c r="F50" s="459"/>
      <c r="G50" s="459"/>
      <c r="H50" s="459"/>
      <c r="I50" s="459"/>
      <c r="J50" s="459"/>
      <c r="K50" s="459"/>
      <c r="L50" s="459"/>
      <c r="M50" s="459"/>
      <c r="N50" s="459"/>
      <c r="O50" s="459"/>
      <c r="P50" s="459"/>
      <c r="Q50" s="459"/>
      <c r="R50" s="459"/>
      <c r="S50" s="459"/>
      <c r="T50" s="459"/>
      <c r="U50" s="460"/>
      <c r="W50" s="279"/>
      <c r="X50" s="279"/>
    </row>
    <row r="51" spans="1:24" s="10" customFormat="1" ht="20.25" customHeight="1" x14ac:dyDescent="0.2">
      <c r="A51" s="458"/>
      <c r="B51" s="459"/>
      <c r="C51" s="459"/>
      <c r="D51" s="459"/>
      <c r="E51" s="459"/>
      <c r="F51" s="459"/>
      <c r="G51" s="459"/>
      <c r="H51" s="459"/>
      <c r="I51" s="459"/>
      <c r="J51" s="459"/>
      <c r="K51" s="459"/>
      <c r="L51" s="459"/>
      <c r="M51" s="459"/>
      <c r="N51" s="459"/>
      <c r="O51" s="459"/>
      <c r="P51" s="459"/>
      <c r="Q51" s="459"/>
      <c r="R51" s="459"/>
      <c r="S51" s="459"/>
      <c r="T51" s="459"/>
      <c r="U51" s="460"/>
      <c r="W51" s="304"/>
      <c r="X51"/>
    </row>
    <row r="52" spans="1:24" s="10" customFormat="1" ht="20.25" customHeight="1" x14ac:dyDescent="0.2">
      <c r="A52" s="458"/>
      <c r="B52" s="459"/>
      <c r="C52" s="459"/>
      <c r="D52" s="459"/>
      <c r="E52" s="459"/>
      <c r="F52" s="459"/>
      <c r="G52" s="459"/>
      <c r="H52" s="459"/>
      <c r="I52" s="459"/>
      <c r="J52" s="459"/>
      <c r="K52" s="459"/>
      <c r="L52" s="459"/>
      <c r="M52" s="459"/>
      <c r="N52" s="459"/>
      <c r="O52" s="459"/>
      <c r="P52" s="459"/>
      <c r="Q52" s="459"/>
      <c r="R52" s="459"/>
      <c r="S52" s="459"/>
      <c r="T52" s="459"/>
      <c r="U52" s="460"/>
      <c r="W52" s="84"/>
      <c r="X52"/>
    </row>
    <row r="53" spans="1:24" s="10" customFormat="1" ht="13.5" thickBot="1" x14ac:dyDescent="0.25">
      <c r="A53" s="66"/>
      <c r="B53" s="67"/>
      <c r="C53" s="68"/>
      <c r="D53" s="68"/>
      <c r="E53" s="68"/>
      <c r="F53" s="11"/>
      <c r="G53" s="11"/>
      <c r="H53" s="11"/>
      <c r="I53" s="11"/>
      <c r="J53" s="11"/>
      <c r="K53" s="11"/>
      <c r="L53" s="11"/>
      <c r="M53" s="11"/>
      <c r="N53" s="11"/>
      <c r="O53" s="11"/>
      <c r="P53" s="68"/>
      <c r="Q53" s="11"/>
      <c r="R53" s="11"/>
      <c r="S53" s="11"/>
      <c r="T53" s="11"/>
      <c r="U53" s="69"/>
      <c r="X53"/>
    </row>
    <row r="54" spans="1:24" s="10" customFormat="1" x14ac:dyDescent="0.2">
      <c r="A54" s="64"/>
      <c r="B54" s="64"/>
      <c r="C54" s="64"/>
      <c r="D54" s="64"/>
      <c r="E54" s="64"/>
      <c r="F54" s="65"/>
      <c r="G54" s="65"/>
      <c r="H54" s="65"/>
      <c r="I54" s="65"/>
      <c r="J54" s="65"/>
      <c r="K54" s="65"/>
      <c r="L54" s="65"/>
      <c r="M54" s="65"/>
      <c r="N54" s="65"/>
      <c r="O54" s="65"/>
      <c r="P54" s="64"/>
      <c r="Q54" s="65"/>
      <c r="R54"/>
      <c r="S54"/>
      <c r="T54"/>
      <c r="U54"/>
      <c r="X54"/>
    </row>
    <row r="55" spans="1:24" s="10" customFormat="1" x14ac:dyDescent="0.2">
      <c r="R55" s="333"/>
      <c r="S55" s="333"/>
      <c r="T55" s="333"/>
      <c r="U55"/>
      <c r="W55" s="84"/>
      <c r="X55"/>
    </row>
    <row r="56" spans="1:24" s="10" customFormat="1" x14ac:dyDescent="0.2">
      <c r="R56"/>
      <c r="S56"/>
      <c r="T56"/>
      <c r="U56"/>
      <c r="X56"/>
    </row>
    <row r="58" spans="1:24" x14ac:dyDescent="0.2">
      <c r="S58" s="70"/>
    </row>
  </sheetData>
  <mergeCells count="18">
    <mergeCell ref="A13:U52"/>
    <mergeCell ref="A10:U10"/>
    <mergeCell ref="A7:A9"/>
    <mergeCell ref="B8:B9"/>
    <mergeCell ref="D8:D9"/>
    <mergeCell ref="N8:N9"/>
    <mergeCell ref="P8:P9"/>
    <mergeCell ref="B7:P7"/>
    <mergeCell ref="A1:T1"/>
    <mergeCell ref="A2:Q2"/>
    <mergeCell ref="A3:T3"/>
    <mergeCell ref="A4:T4"/>
    <mergeCell ref="A5:T5"/>
    <mergeCell ref="A6:P6"/>
    <mergeCell ref="R6:U6"/>
    <mergeCell ref="F8:H8"/>
    <mergeCell ref="J8:L8"/>
    <mergeCell ref="R8:U8"/>
  </mergeCells>
  <printOptions horizontalCentered="1"/>
  <pageMargins left="0.78740157480314965" right="0.39370078740157483" top="0.78740157480314965" bottom="0.39370078740157483" header="0.31496062992125984" footer="0.31496062992125984"/>
  <pageSetup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F55"/>
  <sheetViews>
    <sheetView workbookViewId="0">
      <selection activeCell="A2" sqref="A2:S2"/>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7" ht="18.75" customHeight="1" x14ac:dyDescent="0.2">
      <c r="A1" s="450" t="s">
        <v>0</v>
      </c>
      <c r="B1" s="450"/>
      <c r="C1" s="450"/>
      <c r="D1" s="450"/>
      <c r="E1" s="450"/>
      <c r="F1" s="450"/>
      <c r="G1" s="450"/>
      <c r="H1" s="450"/>
      <c r="I1" s="450"/>
      <c r="J1" s="450"/>
      <c r="K1" s="450"/>
      <c r="L1" s="450"/>
      <c r="M1" s="450"/>
      <c r="N1" s="450"/>
      <c r="O1" s="450"/>
      <c r="P1" s="450"/>
      <c r="Q1" s="450"/>
      <c r="R1" s="450"/>
      <c r="S1" s="450"/>
      <c r="T1" s="450"/>
      <c r="U1" s="88"/>
    </row>
    <row r="2" spans="1:27" ht="12" customHeight="1" x14ac:dyDescent="0.2">
      <c r="A2" s="451" t="s">
        <v>92</v>
      </c>
      <c r="B2" s="452"/>
      <c r="C2" s="452"/>
      <c r="D2" s="452"/>
      <c r="E2" s="452"/>
      <c r="F2" s="452"/>
      <c r="G2" s="452"/>
      <c r="H2" s="452"/>
      <c r="I2" s="452"/>
      <c r="J2" s="452"/>
      <c r="K2" s="452"/>
      <c r="L2" s="452"/>
      <c r="M2" s="452"/>
      <c r="N2" s="452"/>
      <c r="O2" s="452"/>
      <c r="P2" s="452"/>
      <c r="Q2" s="452"/>
      <c r="R2" s="88"/>
      <c r="S2" s="88"/>
      <c r="T2" s="88"/>
      <c r="U2" s="88"/>
    </row>
    <row r="3" spans="1:27" ht="14.25" customHeight="1" x14ac:dyDescent="0.2">
      <c r="A3" s="451" t="s">
        <v>104</v>
      </c>
      <c r="B3" s="452"/>
      <c r="C3" s="452"/>
      <c r="D3" s="452"/>
      <c r="E3" s="452"/>
      <c r="F3" s="452"/>
      <c r="G3" s="452"/>
      <c r="H3" s="452"/>
      <c r="I3" s="452"/>
      <c r="J3" s="452"/>
      <c r="K3" s="452"/>
      <c r="L3" s="452"/>
      <c r="M3" s="452"/>
      <c r="N3" s="452"/>
      <c r="O3" s="452"/>
      <c r="P3" s="452"/>
      <c r="Q3" s="452"/>
      <c r="R3" s="452"/>
      <c r="S3" s="452"/>
      <c r="T3" s="452"/>
      <c r="U3" s="89"/>
    </row>
    <row r="4" spans="1:27" ht="13.5" customHeight="1" x14ac:dyDescent="0.2">
      <c r="A4" s="453" t="s">
        <v>1</v>
      </c>
      <c r="B4" s="454"/>
      <c r="C4" s="454"/>
      <c r="D4" s="454"/>
      <c r="E4" s="454"/>
      <c r="F4" s="454"/>
      <c r="G4" s="454"/>
      <c r="H4" s="454"/>
      <c r="I4" s="454"/>
      <c r="J4" s="454"/>
      <c r="K4" s="454"/>
      <c r="L4" s="454"/>
      <c r="M4" s="454"/>
      <c r="N4" s="454"/>
      <c r="O4" s="454"/>
      <c r="P4" s="454"/>
      <c r="Q4" s="454"/>
      <c r="R4" s="454"/>
      <c r="S4" s="454"/>
      <c r="T4" s="454"/>
      <c r="U4" s="90"/>
    </row>
    <row r="5" spans="1:27" ht="14.25" customHeight="1" x14ac:dyDescent="0.2">
      <c r="A5" s="453" t="s">
        <v>107</v>
      </c>
      <c r="B5" s="454"/>
      <c r="C5" s="454"/>
      <c r="D5" s="454"/>
      <c r="E5" s="454"/>
      <c r="F5" s="454"/>
      <c r="G5" s="454"/>
      <c r="H5" s="454"/>
      <c r="I5" s="454"/>
      <c r="J5" s="454"/>
      <c r="K5" s="454"/>
      <c r="L5" s="454"/>
      <c r="M5" s="454"/>
      <c r="N5" s="454"/>
      <c r="O5" s="454"/>
      <c r="P5" s="454"/>
      <c r="Q5" s="454"/>
      <c r="R5" s="454"/>
      <c r="S5" s="454"/>
      <c r="T5" s="454"/>
      <c r="U5" s="90"/>
    </row>
    <row r="6" spans="1:27" ht="18" x14ac:dyDescent="0.2">
      <c r="A6" s="478" t="s">
        <v>86</v>
      </c>
      <c r="B6" s="478"/>
      <c r="C6" s="478"/>
      <c r="D6" s="478"/>
      <c r="E6" s="478"/>
      <c r="F6" s="478"/>
      <c r="G6" s="478"/>
      <c r="H6" s="478"/>
      <c r="I6" s="478"/>
      <c r="J6" s="478"/>
      <c r="K6" s="478"/>
      <c r="L6" s="478"/>
      <c r="M6" s="478"/>
      <c r="N6" s="478"/>
      <c r="O6" s="478"/>
      <c r="P6" s="478"/>
      <c r="Q6" s="24"/>
      <c r="R6" s="445" t="s">
        <v>108</v>
      </c>
      <c r="S6" s="443"/>
      <c r="T6" s="443"/>
      <c r="U6" s="444"/>
    </row>
    <row r="7" spans="1:27" ht="30" customHeight="1" x14ac:dyDescent="0.2">
      <c r="A7" s="449" t="s">
        <v>2</v>
      </c>
      <c r="B7" s="477" t="s">
        <v>3</v>
      </c>
      <c r="C7" s="477"/>
      <c r="D7" s="477"/>
      <c r="E7" s="477"/>
      <c r="F7" s="477"/>
      <c r="G7" s="477"/>
      <c r="H7" s="477"/>
      <c r="I7" s="477"/>
      <c r="J7" s="477"/>
      <c r="K7" s="477"/>
      <c r="L7" s="477"/>
      <c r="M7" s="477"/>
      <c r="N7" s="477"/>
      <c r="O7" s="477"/>
      <c r="P7" s="477"/>
      <c r="Q7" s="29"/>
      <c r="R7" s="471"/>
      <c r="S7" s="472"/>
      <c r="T7" s="472"/>
      <c r="U7" s="473"/>
    </row>
    <row r="8" spans="1:27" ht="25.5" customHeight="1" x14ac:dyDescent="0.2">
      <c r="A8" s="449"/>
      <c r="B8" s="449" t="s">
        <v>93</v>
      </c>
      <c r="C8" s="25"/>
      <c r="D8" s="449" t="s">
        <v>4</v>
      </c>
      <c r="E8" s="27"/>
      <c r="F8" s="449" t="s">
        <v>5</v>
      </c>
      <c r="G8" s="449"/>
      <c r="H8" s="449"/>
      <c r="I8" s="25"/>
      <c r="J8" s="449" t="s">
        <v>94</v>
      </c>
      <c r="K8" s="449"/>
      <c r="L8" s="449"/>
      <c r="M8" s="27"/>
      <c r="N8" s="449" t="s">
        <v>6</v>
      </c>
      <c r="O8" s="27"/>
      <c r="P8" s="449" t="s">
        <v>7</v>
      </c>
      <c r="Q8" s="27"/>
      <c r="R8" s="449" t="s">
        <v>8</v>
      </c>
      <c r="S8" s="449"/>
      <c r="T8" s="449"/>
      <c r="U8" s="449"/>
    </row>
    <row r="9" spans="1:27" ht="39" customHeight="1" x14ac:dyDescent="0.2">
      <c r="A9" s="449"/>
      <c r="B9" s="449"/>
      <c r="C9" s="26"/>
      <c r="D9" s="449"/>
      <c r="E9" s="28"/>
      <c r="F9" s="31" t="s">
        <v>53</v>
      </c>
      <c r="G9" s="31" t="s">
        <v>59</v>
      </c>
      <c r="H9" s="31" t="s">
        <v>55</v>
      </c>
      <c r="I9" s="26"/>
      <c r="J9" s="31" t="s">
        <v>53</v>
      </c>
      <c r="K9" s="31" t="s">
        <v>59</v>
      </c>
      <c r="L9" s="31" t="s">
        <v>55</v>
      </c>
      <c r="M9" s="28"/>
      <c r="N9" s="449"/>
      <c r="O9" s="28"/>
      <c r="P9" s="449"/>
      <c r="Q9" s="28"/>
      <c r="R9" s="31" t="s">
        <v>53</v>
      </c>
      <c r="S9" s="31" t="s">
        <v>59</v>
      </c>
      <c r="T9" s="31" t="s">
        <v>55</v>
      </c>
      <c r="U9" s="96" t="s">
        <v>225</v>
      </c>
    </row>
    <row r="10" spans="1:27" s="10" customFormat="1" ht="13.5" thickBot="1" x14ac:dyDescent="0.25">
      <c r="W10"/>
      <c r="X10"/>
      <c r="Y10"/>
      <c r="Z10"/>
      <c r="AA10"/>
    </row>
    <row r="11" spans="1:27" s="10" customFormat="1" ht="21" customHeight="1" x14ac:dyDescent="0.25">
      <c r="A11" s="350" t="e">
        <f>VLOOKUP('HOJA DE TRABAJO DE LA UPE'!$A$2,Hoja1!$B$2:$C$35,2,FALSE)</f>
        <v>#N/A</v>
      </c>
      <c r="B11" s="337"/>
      <c r="C11" s="337"/>
      <c r="D11" s="338"/>
      <c r="E11" s="337"/>
      <c r="F11" s="339"/>
      <c r="G11" s="339"/>
      <c r="H11" s="339"/>
      <c r="I11" s="277"/>
      <c r="J11" s="339"/>
      <c r="K11" s="339"/>
      <c r="L11" s="339"/>
      <c r="M11" s="277"/>
      <c r="N11" s="340"/>
      <c r="O11" s="277"/>
      <c r="P11" s="341"/>
      <c r="Q11" s="277"/>
      <c r="R11" s="277"/>
      <c r="S11" s="277"/>
      <c r="T11" s="277"/>
      <c r="U11" s="342"/>
      <c r="W11"/>
      <c r="X11"/>
      <c r="Y11"/>
      <c r="Z11"/>
      <c r="AA11"/>
    </row>
    <row r="12" spans="1:27" s="10" customFormat="1" x14ac:dyDescent="0.2">
      <c r="A12" s="43"/>
      <c r="B12" s="343"/>
      <c r="C12" s="344"/>
      <c r="D12" s="345"/>
      <c r="E12" s="344"/>
      <c r="F12" s="346"/>
      <c r="G12" s="346"/>
      <c r="H12" s="346"/>
      <c r="I12" s="278"/>
      <c r="J12" s="346"/>
      <c r="K12" s="346"/>
      <c r="L12" s="346"/>
      <c r="M12" s="278"/>
      <c r="N12" s="278"/>
      <c r="O12" s="278"/>
      <c r="P12" s="347"/>
      <c r="Q12" s="278"/>
      <c r="R12" s="348"/>
      <c r="S12" s="348"/>
      <c r="T12" s="348"/>
      <c r="U12" s="349"/>
      <c r="W12"/>
      <c r="X12"/>
      <c r="Y12"/>
      <c r="Z12"/>
      <c r="AA12"/>
    </row>
    <row r="13" spans="1:27" s="10" customFormat="1" ht="20.25" customHeight="1" x14ac:dyDescent="0.2">
      <c r="A13" s="474" t="s">
        <v>246</v>
      </c>
      <c r="B13" s="475"/>
      <c r="C13" s="475"/>
      <c r="D13" s="475"/>
      <c r="E13" s="475"/>
      <c r="F13" s="475"/>
      <c r="G13" s="475"/>
      <c r="H13" s="475"/>
      <c r="I13" s="475"/>
      <c r="J13" s="475"/>
      <c r="K13" s="475"/>
      <c r="L13" s="475"/>
      <c r="M13" s="475"/>
      <c r="N13" s="475"/>
      <c r="O13" s="475"/>
      <c r="P13" s="475"/>
      <c r="Q13" s="475"/>
      <c r="R13" s="475"/>
      <c r="S13" s="475"/>
      <c r="T13" s="475"/>
      <c r="U13" s="476"/>
      <c r="W13"/>
      <c r="X13"/>
      <c r="Y13"/>
      <c r="Z13"/>
      <c r="AA13"/>
    </row>
    <row r="14" spans="1:27" s="10" customFormat="1" ht="20.25" customHeight="1" x14ac:dyDescent="0.2">
      <c r="A14" s="474"/>
      <c r="B14" s="475"/>
      <c r="C14" s="475"/>
      <c r="D14" s="475"/>
      <c r="E14" s="475"/>
      <c r="F14" s="475"/>
      <c r="G14" s="475"/>
      <c r="H14" s="475"/>
      <c r="I14" s="475"/>
      <c r="J14" s="475"/>
      <c r="K14" s="475"/>
      <c r="L14" s="475"/>
      <c r="M14" s="475"/>
      <c r="N14" s="475"/>
      <c r="O14" s="475"/>
      <c r="P14" s="475"/>
      <c r="Q14" s="475"/>
      <c r="R14" s="475"/>
      <c r="S14" s="475"/>
      <c r="T14" s="475"/>
      <c r="U14" s="476"/>
      <c r="W14"/>
      <c r="X14"/>
      <c r="Y14"/>
      <c r="Z14"/>
      <c r="AA14"/>
    </row>
    <row r="15" spans="1:27" s="10" customFormat="1" ht="20.25" customHeight="1" x14ac:dyDescent="0.2">
      <c r="A15" s="474"/>
      <c r="B15" s="475"/>
      <c r="C15" s="475"/>
      <c r="D15" s="475"/>
      <c r="E15" s="475"/>
      <c r="F15" s="475"/>
      <c r="G15" s="475"/>
      <c r="H15" s="475"/>
      <c r="I15" s="475"/>
      <c r="J15" s="475"/>
      <c r="K15" s="475"/>
      <c r="L15" s="475"/>
      <c r="M15" s="475"/>
      <c r="N15" s="475"/>
      <c r="O15" s="475"/>
      <c r="P15" s="475"/>
      <c r="Q15" s="475"/>
      <c r="R15" s="475"/>
      <c r="S15" s="475"/>
      <c r="T15" s="475"/>
      <c r="U15" s="476"/>
      <c r="W15"/>
      <c r="X15"/>
      <c r="Y15"/>
      <c r="Z15"/>
      <c r="AA15"/>
    </row>
    <row r="16" spans="1:27" s="10" customFormat="1" ht="20.25" customHeight="1" x14ac:dyDescent="0.2">
      <c r="A16" s="474"/>
      <c r="B16" s="475"/>
      <c r="C16" s="475"/>
      <c r="D16" s="475"/>
      <c r="E16" s="475"/>
      <c r="F16" s="475"/>
      <c r="G16" s="475"/>
      <c r="H16" s="475"/>
      <c r="I16" s="475"/>
      <c r="J16" s="475"/>
      <c r="K16" s="475"/>
      <c r="L16" s="475"/>
      <c r="M16" s="475"/>
      <c r="N16" s="475"/>
      <c r="O16" s="475"/>
      <c r="P16" s="475"/>
      <c r="Q16" s="475"/>
      <c r="R16" s="475"/>
      <c r="S16" s="475"/>
      <c r="T16" s="475"/>
      <c r="U16" s="476"/>
      <c r="W16"/>
      <c r="X16"/>
      <c r="Y16"/>
      <c r="Z16"/>
      <c r="AA16"/>
    </row>
    <row r="17" spans="1:27" s="10" customFormat="1" ht="20.25" customHeight="1" x14ac:dyDescent="0.2">
      <c r="A17" s="474"/>
      <c r="B17" s="475"/>
      <c r="C17" s="475"/>
      <c r="D17" s="475"/>
      <c r="E17" s="475"/>
      <c r="F17" s="475"/>
      <c r="G17" s="475"/>
      <c r="H17" s="475"/>
      <c r="I17" s="475"/>
      <c r="J17" s="475"/>
      <c r="K17" s="475"/>
      <c r="L17" s="475"/>
      <c r="M17" s="475"/>
      <c r="N17" s="475"/>
      <c r="O17" s="475"/>
      <c r="P17" s="475"/>
      <c r="Q17" s="475"/>
      <c r="R17" s="475"/>
      <c r="S17" s="475"/>
      <c r="T17" s="475"/>
      <c r="U17" s="476"/>
      <c r="W17"/>
      <c r="X17"/>
      <c r="Y17"/>
      <c r="Z17"/>
      <c r="AA17"/>
    </row>
    <row r="18" spans="1:27" s="10" customFormat="1" ht="20.25" customHeight="1" x14ac:dyDescent="0.2">
      <c r="A18" s="474"/>
      <c r="B18" s="475"/>
      <c r="C18" s="475"/>
      <c r="D18" s="475"/>
      <c r="E18" s="475"/>
      <c r="F18" s="475"/>
      <c r="G18" s="475"/>
      <c r="H18" s="475"/>
      <c r="I18" s="475"/>
      <c r="J18" s="475"/>
      <c r="K18" s="475"/>
      <c r="L18" s="475"/>
      <c r="M18" s="475"/>
      <c r="N18" s="475"/>
      <c r="O18" s="475"/>
      <c r="P18" s="475"/>
      <c r="Q18" s="475"/>
      <c r="R18" s="475"/>
      <c r="S18" s="475"/>
      <c r="T18" s="475"/>
      <c r="U18" s="476"/>
      <c r="W18"/>
      <c r="X18"/>
      <c r="Y18"/>
      <c r="Z18"/>
      <c r="AA18"/>
    </row>
    <row r="19" spans="1:27" s="10" customFormat="1" ht="20.25" customHeight="1" x14ac:dyDescent="0.2">
      <c r="A19" s="474"/>
      <c r="B19" s="475"/>
      <c r="C19" s="475"/>
      <c r="D19" s="475"/>
      <c r="E19" s="475"/>
      <c r="F19" s="475"/>
      <c r="G19" s="475"/>
      <c r="H19" s="475"/>
      <c r="I19" s="475"/>
      <c r="J19" s="475"/>
      <c r="K19" s="475"/>
      <c r="L19" s="475"/>
      <c r="M19" s="475"/>
      <c r="N19" s="475"/>
      <c r="O19" s="475"/>
      <c r="P19" s="475"/>
      <c r="Q19" s="475"/>
      <c r="R19" s="475"/>
      <c r="S19" s="475"/>
      <c r="T19" s="475"/>
      <c r="U19" s="476"/>
      <c r="W19"/>
      <c r="X19"/>
      <c r="Y19"/>
      <c r="Z19"/>
      <c r="AA19"/>
    </row>
    <row r="20" spans="1:27" s="10" customFormat="1" ht="20.25" customHeight="1" x14ac:dyDescent="0.2">
      <c r="A20" s="474"/>
      <c r="B20" s="475"/>
      <c r="C20" s="475"/>
      <c r="D20" s="475"/>
      <c r="E20" s="475"/>
      <c r="F20" s="475"/>
      <c r="G20" s="475"/>
      <c r="H20" s="475"/>
      <c r="I20" s="475"/>
      <c r="J20" s="475"/>
      <c r="K20" s="475"/>
      <c r="L20" s="475"/>
      <c r="M20" s="475"/>
      <c r="N20" s="475"/>
      <c r="O20" s="475"/>
      <c r="P20" s="475"/>
      <c r="Q20" s="475"/>
      <c r="R20" s="475"/>
      <c r="S20" s="475"/>
      <c r="T20" s="475"/>
      <c r="U20" s="476"/>
      <c r="W20"/>
      <c r="X20"/>
      <c r="Y20"/>
      <c r="Z20"/>
      <c r="AA20"/>
    </row>
    <row r="21" spans="1:27" s="10" customFormat="1" ht="20.25" customHeight="1" x14ac:dyDescent="0.2">
      <c r="A21" s="474"/>
      <c r="B21" s="475"/>
      <c r="C21" s="475"/>
      <c r="D21" s="475"/>
      <c r="E21" s="475"/>
      <c r="F21" s="475"/>
      <c r="G21" s="475"/>
      <c r="H21" s="475"/>
      <c r="I21" s="475"/>
      <c r="J21" s="475"/>
      <c r="K21" s="475"/>
      <c r="L21" s="475"/>
      <c r="M21" s="475"/>
      <c r="N21" s="475"/>
      <c r="O21" s="475"/>
      <c r="P21" s="475"/>
      <c r="Q21" s="475"/>
      <c r="R21" s="475"/>
      <c r="S21" s="475"/>
      <c r="T21" s="475"/>
      <c r="U21" s="476"/>
      <c r="W21"/>
      <c r="X21"/>
      <c r="Y21"/>
      <c r="Z21"/>
      <c r="AA21"/>
    </row>
    <row r="22" spans="1:27" s="10" customFormat="1" ht="20.25" customHeight="1" x14ac:dyDescent="0.2">
      <c r="A22" s="474"/>
      <c r="B22" s="475"/>
      <c r="C22" s="475"/>
      <c r="D22" s="475"/>
      <c r="E22" s="475"/>
      <c r="F22" s="475"/>
      <c r="G22" s="475"/>
      <c r="H22" s="475"/>
      <c r="I22" s="475"/>
      <c r="J22" s="475"/>
      <c r="K22" s="475"/>
      <c r="L22" s="475"/>
      <c r="M22" s="475"/>
      <c r="N22" s="475"/>
      <c r="O22" s="475"/>
      <c r="P22" s="475"/>
      <c r="Q22" s="475"/>
      <c r="R22" s="475"/>
      <c r="S22" s="475"/>
      <c r="T22" s="475"/>
      <c r="U22" s="476"/>
      <c r="W22"/>
      <c r="X22"/>
      <c r="Y22"/>
      <c r="Z22"/>
      <c r="AA22"/>
    </row>
    <row r="23" spans="1:27" s="10" customFormat="1" ht="20.25" customHeight="1" x14ac:dyDescent="0.2">
      <c r="A23" s="474"/>
      <c r="B23" s="475"/>
      <c r="C23" s="475"/>
      <c r="D23" s="475"/>
      <c r="E23" s="475"/>
      <c r="F23" s="475"/>
      <c r="G23" s="475"/>
      <c r="H23" s="475"/>
      <c r="I23" s="475"/>
      <c r="J23" s="475"/>
      <c r="K23" s="475"/>
      <c r="L23" s="475"/>
      <c r="M23" s="475"/>
      <c r="N23" s="475"/>
      <c r="O23" s="475"/>
      <c r="P23" s="475"/>
      <c r="Q23" s="475"/>
      <c r="R23" s="475"/>
      <c r="S23" s="475"/>
      <c r="T23" s="475"/>
      <c r="U23" s="476"/>
      <c r="W23"/>
      <c r="X23"/>
      <c r="Y23"/>
      <c r="Z23"/>
      <c r="AA23"/>
    </row>
    <row r="24" spans="1:27" s="10" customFormat="1" ht="20.25" customHeight="1" x14ac:dyDescent="0.2">
      <c r="A24" s="474"/>
      <c r="B24" s="475"/>
      <c r="C24" s="475"/>
      <c r="D24" s="475"/>
      <c r="E24" s="475"/>
      <c r="F24" s="475"/>
      <c r="G24" s="475"/>
      <c r="H24" s="475"/>
      <c r="I24" s="475"/>
      <c r="J24" s="475"/>
      <c r="K24" s="475"/>
      <c r="L24" s="475"/>
      <c r="M24" s="475"/>
      <c r="N24" s="475"/>
      <c r="O24" s="475"/>
      <c r="P24" s="475"/>
      <c r="Q24" s="475"/>
      <c r="R24" s="475"/>
      <c r="S24" s="475"/>
      <c r="T24" s="475"/>
      <c r="U24" s="476"/>
      <c r="W24"/>
      <c r="X24"/>
      <c r="Y24"/>
      <c r="Z24"/>
      <c r="AA24"/>
    </row>
    <row r="25" spans="1:27" s="10" customFormat="1" ht="20.25" customHeight="1" x14ac:dyDescent="0.2">
      <c r="A25" s="474"/>
      <c r="B25" s="475"/>
      <c r="C25" s="475"/>
      <c r="D25" s="475"/>
      <c r="E25" s="475"/>
      <c r="F25" s="475"/>
      <c r="G25" s="475"/>
      <c r="H25" s="475"/>
      <c r="I25" s="475"/>
      <c r="J25" s="475"/>
      <c r="K25" s="475"/>
      <c r="L25" s="475"/>
      <c r="M25" s="475"/>
      <c r="N25" s="475"/>
      <c r="O25" s="475"/>
      <c r="P25" s="475"/>
      <c r="Q25" s="475"/>
      <c r="R25" s="475"/>
      <c r="S25" s="475"/>
      <c r="T25" s="475"/>
      <c r="U25" s="476"/>
      <c r="W25"/>
      <c r="X25"/>
      <c r="Y25"/>
      <c r="Z25"/>
      <c r="AA25"/>
    </row>
    <row r="26" spans="1:27" s="10" customFormat="1" ht="20.25" customHeight="1" x14ac:dyDescent="0.2">
      <c r="A26" s="474"/>
      <c r="B26" s="475"/>
      <c r="C26" s="475"/>
      <c r="D26" s="475"/>
      <c r="E26" s="475"/>
      <c r="F26" s="475"/>
      <c r="G26" s="475"/>
      <c r="H26" s="475"/>
      <c r="I26" s="475"/>
      <c r="J26" s="475"/>
      <c r="K26" s="475"/>
      <c r="L26" s="475"/>
      <c r="M26" s="475"/>
      <c r="N26" s="475"/>
      <c r="O26" s="475"/>
      <c r="P26" s="475"/>
      <c r="Q26" s="475"/>
      <c r="R26" s="475"/>
      <c r="S26" s="475"/>
      <c r="T26" s="475"/>
      <c r="U26" s="476"/>
      <c r="W26"/>
      <c r="X26"/>
      <c r="Y26"/>
      <c r="Z26"/>
      <c r="AA26"/>
    </row>
    <row r="27" spans="1:27" s="10" customFormat="1" ht="20.25" customHeight="1" x14ac:dyDescent="0.2">
      <c r="A27" s="474"/>
      <c r="B27" s="475"/>
      <c r="C27" s="475"/>
      <c r="D27" s="475"/>
      <c r="E27" s="475"/>
      <c r="F27" s="475"/>
      <c r="G27" s="475"/>
      <c r="H27" s="475"/>
      <c r="I27" s="475"/>
      <c r="J27" s="475"/>
      <c r="K27" s="475"/>
      <c r="L27" s="475"/>
      <c r="M27" s="475"/>
      <c r="N27" s="475"/>
      <c r="O27" s="475"/>
      <c r="P27" s="475"/>
      <c r="Q27" s="475"/>
      <c r="R27" s="475"/>
      <c r="S27" s="475"/>
      <c r="T27" s="475"/>
      <c r="U27" s="476"/>
      <c r="W27"/>
      <c r="X27"/>
      <c r="Y27"/>
      <c r="Z27"/>
      <c r="AA27"/>
    </row>
    <row r="28" spans="1:27" s="10" customFormat="1" ht="20.25" customHeight="1" x14ac:dyDescent="0.2">
      <c r="A28" s="474"/>
      <c r="B28" s="475"/>
      <c r="C28" s="475"/>
      <c r="D28" s="475"/>
      <c r="E28" s="475"/>
      <c r="F28" s="475"/>
      <c r="G28" s="475"/>
      <c r="H28" s="475"/>
      <c r="I28" s="475"/>
      <c r="J28" s="475"/>
      <c r="K28" s="475"/>
      <c r="L28" s="475"/>
      <c r="M28" s="475"/>
      <c r="N28" s="475"/>
      <c r="O28" s="475"/>
      <c r="P28" s="475"/>
      <c r="Q28" s="475"/>
      <c r="R28" s="475"/>
      <c r="S28" s="475"/>
      <c r="T28" s="475"/>
      <c r="U28" s="476"/>
      <c r="W28"/>
      <c r="X28"/>
      <c r="Y28"/>
      <c r="Z28"/>
      <c r="AA28"/>
    </row>
    <row r="29" spans="1:27" s="10" customFormat="1" ht="20.25" customHeight="1" x14ac:dyDescent="0.2">
      <c r="A29" s="474"/>
      <c r="B29" s="475"/>
      <c r="C29" s="475"/>
      <c r="D29" s="475"/>
      <c r="E29" s="475"/>
      <c r="F29" s="475"/>
      <c r="G29" s="475"/>
      <c r="H29" s="475"/>
      <c r="I29" s="475"/>
      <c r="J29" s="475"/>
      <c r="K29" s="475"/>
      <c r="L29" s="475"/>
      <c r="M29" s="475"/>
      <c r="N29" s="475"/>
      <c r="O29" s="475"/>
      <c r="P29" s="475"/>
      <c r="Q29" s="475"/>
      <c r="R29" s="475"/>
      <c r="S29" s="475"/>
      <c r="T29" s="475"/>
      <c r="U29" s="476"/>
      <c r="W29"/>
      <c r="X29"/>
      <c r="Y29"/>
      <c r="Z29"/>
      <c r="AA29"/>
    </row>
    <row r="30" spans="1:27" s="10" customFormat="1" ht="20.25" customHeight="1" x14ac:dyDescent="0.2">
      <c r="A30" s="474"/>
      <c r="B30" s="475"/>
      <c r="C30" s="475"/>
      <c r="D30" s="475"/>
      <c r="E30" s="475"/>
      <c r="F30" s="475"/>
      <c r="G30" s="475"/>
      <c r="H30" s="475"/>
      <c r="I30" s="475"/>
      <c r="J30" s="475"/>
      <c r="K30" s="475"/>
      <c r="L30" s="475"/>
      <c r="M30" s="475"/>
      <c r="N30" s="475"/>
      <c r="O30" s="475"/>
      <c r="P30" s="475"/>
      <c r="Q30" s="475"/>
      <c r="R30" s="475"/>
      <c r="S30" s="475"/>
      <c r="T30" s="475"/>
      <c r="U30" s="476"/>
      <c r="W30"/>
      <c r="X30"/>
      <c r="Y30"/>
      <c r="Z30"/>
      <c r="AA30"/>
    </row>
    <row r="31" spans="1:27" s="10" customFormat="1" ht="20.25" customHeight="1" x14ac:dyDescent="0.2">
      <c r="A31" s="474"/>
      <c r="B31" s="475"/>
      <c r="C31" s="475"/>
      <c r="D31" s="475"/>
      <c r="E31" s="475"/>
      <c r="F31" s="475"/>
      <c r="G31" s="475"/>
      <c r="H31" s="475"/>
      <c r="I31" s="475"/>
      <c r="J31" s="475"/>
      <c r="K31" s="475"/>
      <c r="L31" s="475"/>
      <c r="M31" s="475"/>
      <c r="N31" s="475"/>
      <c r="O31" s="475"/>
      <c r="P31" s="475"/>
      <c r="Q31" s="475"/>
      <c r="R31" s="475"/>
      <c r="S31" s="475"/>
      <c r="T31" s="475"/>
      <c r="U31" s="476"/>
      <c r="W31"/>
      <c r="X31"/>
      <c r="Y31"/>
      <c r="Z31"/>
      <c r="AA31"/>
    </row>
    <row r="32" spans="1:27" s="10" customFormat="1" ht="20.25" customHeight="1" x14ac:dyDescent="0.2">
      <c r="A32" s="474"/>
      <c r="B32" s="475"/>
      <c r="C32" s="475"/>
      <c r="D32" s="475"/>
      <c r="E32" s="475"/>
      <c r="F32" s="475"/>
      <c r="G32" s="475"/>
      <c r="H32" s="475"/>
      <c r="I32" s="475"/>
      <c r="J32" s="475"/>
      <c r="K32" s="475"/>
      <c r="L32" s="475"/>
      <c r="M32" s="475"/>
      <c r="N32" s="475"/>
      <c r="O32" s="475"/>
      <c r="P32" s="475"/>
      <c r="Q32" s="475"/>
      <c r="R32" s="475"/>
      <c r="S32" s="475"/>
      <c r="T32" s="475"/>
      <c r="U32" s="476"/>
      <c r="W32"/>
      <c r="X32"/>
      <c r="Y32"/>
      <c r="Z32"/>
      <c r="AA32"/>
    </row>
    <row r="33" spans="1:27" s="10" customFormat="1" ht="20.25" customHeight="1" x14ac:dyDescent="0.2">
      <c r="A33" s="474"/>
      <c r="B33" s="475"/>
      <c r="C33" s="475"/>
      <c r="D33" s="475"/>
      <c r="E33" s="475"/>
      <c r="F33" s="475"/>
      <c r="G33" s="475"/>
      <c r="H33" s="475"/>
      <c r="I33" s="475"/>
      <c r="J33" s="475"/>
      <c r="K33" s="475"/>
      <c r="L33" s="475"/>
      <c r="M33" s="475"/>
      <c r="N33" s="475"/>
      <c r="O33" s="475"/>
      <c r="P33" s="475"/>
      <c r="Q33" s="475"/>
      <c r="R33" s="475"/>
      <c r="S33" s="475"/>
      <c r="T33" s="475"/>
      <c r="U33" s="476"/>
      <c r="W33"/>
      <c r="X33"/>
      <c r="Y33"/>
      <c r="Z33"/>
      <c r="AA33"/>
    </row>
    <row r="34" spans="1:27" s="10" customFormat="1" ht="20.25" customHeight="1" x14ac:dyDescent="0.2">
      <c r="A34" s="474"/>
      <c r="B34" s="475"/>
      <c r="C34" s="475"/>
      <c r="D34" s="475"/>
      <c r="E34" s="475"/>
      <c r="F34" s="475"/>
      <c r="G34" s="475"/>
      <c r="H34" s="475"/>
      <c r="I34" s="475"/>
      <c r="J34" s="475"/>
      <c r="K34" s="475"/>
      <c r="L34" s="475"/>
      <c r="M34" s="475"/>
      <c r="N34" s="475"/>
      <c r="O34" s="475"/>
      <c r="P34" s="475"/>
      <c r="Q34" s="475"/>
      <c r="R34" s="475"/>
      <c r="S34" s="475"/>
      <c r="T34" s="475"/>
      <c r="U34" s="476"/>
      <c r="W34"/>
      <c r="X34"/>
      <c r="Y34"/>
      <c r="Z34"/>
      <c r="AA34"/>
    </row>
    <row r="35" spans="1:27" s="10" customFormat="1" ht="20.25" customHeight="1" x14ac:dyDescent="0.2">
      <c r="A35" s="474"/>
      <c r="B35" s="475"/>
      <c r="C35" s="475"/>
      <c r="D35" s="475"/>
      <c r="E35" s="475"/>
      <c r="F35" s="475"/>
      <c r="G35" s="475"/>
      <c r="H35" s="475"/>
      <c r="I35" s="475"/>
      <c r="J35" s="475"/>
      <c r="K35" s="475"/>
      <c r="L35" s="475"/>
      <c r="M35" s="475"/>
      <c r="N35" s="475"/>
      <c r="O35" s="475"/>
      <c r="P35" s="475"/>
      <c r="Q35" s="475"/>
      <c r="R35" s="475"/>
      <c r="S35" s="475"/>
      <c r="T35" s="475"/>
      <c r="U35" s="476"/>
      <c r="W35"/>
      <c r="X35"/>
      <c r="Y35"/>
      <c r="Z35"/>
      <c r="AA35"/>
    </row>
    <row r="36" spans="1:27" s="10" customFormat="1" ht="20.25" customHeight="1" x14ac:dyDescent="0.2">
      <c r="A36" s="474"/>
      <c r="B36" s="475"/>
      <c r="C36" s="475"/>
      <c r="D36" s="475"/>
      <c r="E36" s="475"/>
      <c r="F36" s="475"/>
      <c r="G36" s="475"/>
      <c r="H36" s="475"/>
      <c r="I36" s="475"/>
      <c r="J36" s="475"/>
      <c r="K36" s="475"/>
      <c r="L36" s="475"/>
      <c r="M36" s="475"/>
      <c r="N36" s="475"/>
      <c r="O36" s="475"/>
      <c r="P36" s="475"/>
      <c r="Q36" s="475"/>
      <c r="R36" s="475"/>
      <c r="S36" s="475"/>
      <c r="T36" s="475"/>
      <c r="U36" s="476"/>
      <c r="W36"/>
      <c r="X36"/>
      <c r="Y36"/>
      <c r="Z36"/>
      <c r="AA36"/>
    </row>
    <row r="37" spans="1:27" s="10" customFormat="1" ht="20.25" customHeight="1" x14ac:dyDescent="0.2">
      <c r="A37" s="474"/>
      <c r="B37" s="475"/>
      <c r="C37" s="475"/>
      <c r="D37" s="475"/>
      <c r="E37" s="475"/>
      <c r="F37" s="475"/>
      <c r="G37" s="475"/>
      <c r="H37" s="475"/>
      <c r="I37" s="475"/>
      <c r="J37" s="475"/>
      <c r="K37" s="475"/>
      <c r="L37" s="475"/>
      <c r="M37" s="475"/>
      <c r="N37" s="475"/>
      <c r="O37" s="475"/>
      <c r="P37" s="475"/>
      <c r="Q37" s="475"/>
      <c r="R37" s="475"/>
      <c r="S37" s="475"/>
      <c r="T37" s="475"/>
      <c r="U37" s="476"/>
      <c r="W37"/>
      <c r="X37"/>
      <c r="Y37"/>
      <c r="Z37"/>
      <c r="AA37"/>
    </row>
    <row r="38" spans="1:27" s="10" customFormat="1" ht="20.25" customHeight="1" x14ac:dyDescent="0.2">
      <c r="A38" s="474"/>
      <c r="B38" s="475"/>
      <c r="C38" s="475"/>
      <c r="D38" s="475"/>
      <c r="E38" s="475"/>
      <c r="F38" s="475"/>
      <c r="G38" s="475"/>
      <c r="H38" s="475"/>
      <c r="I38" s="475"/>
      <c r="J38" s="475"/>
      <c r="K38" s="475"/>
      <c r="L38" s="475"/>
      <c r="M38" s="475"/>
      <c r="N38" s="475"/>
      <c r="O38" s="475"/>
      <c r="P38" s="475"/>
      <c r="Q38" s="475"/>
      <c r="R38" s="475"/>
      <c r="S38" s="475"/>
      <c r="T38" s="475"/>
      <c r="U38" s="476"/>
      <c r="W38"/>
      <c r="X38"/>
      <c r="Y38"/>
      <c r="Z38"/>
      <c r="AA38"/>
    </row>
    <row r="39" spans="1:27" s="10" customFormat="1" ht="20.25" customHeight="1" x14ac:dyDescent="0.2">
      <c r="A39" s="474"/>
      <c r="B39" s="475"/>
      <c r="C39" s="475"/>
      <c r="D39" s="475"/>
      <c r="E39" s="475"/>
      <c r="F39" s="475"/>
      <c r="G39" s="475"/>
      <c r="H39" s="475"/>
      <c r="I39" s="475"/>
      <c r="J39" s="475"/>
      <c r="K39" s="475"/>
      <c r="L39" s="475"/>
      <c r="M39" s="475"/>
      <c r="N39" s="475"/>
      <c r="O39" s="475"/>
      <c r="P39" s="475"/>
      <c r="Q39" s="475"/>
      <c r="R39" s="475"/>
      <c r="S39" s="475"/>
      <c r="T39" s="475"/>
      <c r="U39" s="476"/>
      <c r="W39"/>
      <c r="X39"/>
      <c r="Y39"/>
      <c r="Z39"/>
      <c r="AA39"/>
    </row>
    <row r="40" spans="1:27" s="10" customFormat="1" ht="20.25" customHeight="1" x14ac:dyDescent="0.2">
      <c r="A40" s="474"/>
      <c r="B40" s="475"/>
      <c r="C40" s="475"/>
      <c r="D40" s="475"/>
      <c r="E40" s="475"/>
      <c r="F40" s="475"/>
      <c r="G40" s="475"/>
      <c r="H40" s="475"/>
      <c r="I40" s="475"/>
      <c r="J40" s="475"/>
      <c r="K40" s="475"/>
      <c r="L40" s="475"/>
      <c r="M40" s="475"/>
      <c r="N40" s="475"/>
      <c r="O40" s="475"/>
      <c r="P40" s="475"/>
      <c r="Q40" s="475"/>
      <c r="R40" s="475"/>
      <c r="S40" s="475"/>
      <c r="T40" s="475"/>
      <c r="U40" s="476"/>
      <c r="W40"/>
      <c r="X40"/>
      <c r="Y40"/>
      <c r="Z40"/>
      <c r="AA40"/>
    </row>
    <row r="41" spans="1:27" s="10" customFormat="1" ht="20.25" customHeight="1" x14ac:dyDescent="0.2">
      <c r="A41" s="474"/>
      <c r="B41" s="475"/>
      <c r="C41" s="475"/>
      <c r="D41" s="475"/>
      <c r="E41" s="475"/>
      <c r="F41" s="475"/>
      <c r="G41" s="475"/>
      <c r="H41" s="475"/>
      <c r="I41" s="475"/>
      <c r="J41" s="475"/>
      <c r="K41" s="475"/>
      <c r="L41" s="475"/>
      <c r="M41" s="475"/>
      <c r="N41" s="475"/>
      <c r="O41" s="475"/>
      <c r="P41" s="475"/>
      <c r="Q41" s="475"/>
      <c r="R41" s="475"/>
      <c r="S41" s="475"/>
      <c r="T41" s="475"/>
      <c r="U41" s="476"/>
      <c r="W41"/>
      <c r="X41"/>
      <c r="Y41"/>
      <c r="Z41"/>
      <c r="AA41"/>
    </row>
    <row r="42" spans="1:27" s="10" customFormat="1" ht="20.25" customHeight="1" x14ac:dyDescent="0.2">
      <c r="A42" s="474"/>
      <c r="B42" s="475"/>
      <c r="C42" s="475"/>
      <c r="D42" s="475"/>
      <c r="E42" s="475"/>
      <c r="F42" s="475"/>
      <c r="G42" s="475"/>
      <c r="H42" s="475"/>
      <c r="I42" s="475"/>
      <c r="J42" s="475"/>
      <c r="K42" s="475"/>
      <c r="L42" s="475"/>
      <c r="M42" s="475"/>
      <c r="N42" s="475"/>
      <c r="O42" s="475"/>
      <c r="P42" s="475"/>
      <c r="Q42" s="475"/>
      <c r="R42" s="475"/>
      <c r="S42" s="475"/>
      <c r="T42" s="475"/>
      <c r="U42" s="476"/>
      <c r="W42"/>
      <c r="X42"/>
      <c r="Y42"/>
      <c r="Z42"/>
      <c r="AA42"/>
    </row>
    <row r="43" spans="1:27" s="10" customFormat="1" ht="20.25" customHeight="1" x14ac:dyDescent="0.2">
      <c r="A43" s="474"/>
      <c r="B43" s="475"/>
      <c r="C43" s="475"/>
      <c r="D43" s="475"/>
      <c r="E43" s="475"/>
      <c r="F43" s="475"/>
      <c r="G43" s="475"/>
      <c r="H43" s="475"/>
      <c r="I43" s="475"/>
      <c r="J43" s="475"/>
      <c r="K43" s="475"/>
      <c r="L43" s="475"/>
      <c r="M43" s="475"/>
      <c r="N43" s="475"/>
      <c r="O43" s="475"/>
      <c r="P43" s="475"/>
      <c r="Q43" s="475"/>
      <c r="R43" s="475"/>
      <c r="S43" s="475"/>
      <c r="T43" s="475"/>
      <c r="U43" s="476"/>
      <c r="W43"/>
      <c r="X43"/>
      <c r="Y43"/>
      <c r="Z43"/>
      <c r="AA43"/>
    </row>
    <row r="44" spans="1:27" s="10" customFormat="1" ht="20.25" customHeight="1" x14ac:dyDescent="0.2">
      <c r="A44" s="474"/>
      <c r="B44" s="475"/>
      <c r="C44" s="475"/>
      <c r="D44" s="475"/>
      <c r="E44" s="475"/>
      <c r="F44" s="475"/>
      <c r="G44" s="475"/>
      <c r="H44" s="475"/>
      <c r="I44" s="475"/>
      <c r="J44" s="475"/>
      <c r="K44" s="475"/>
      <c r="L44" s="475"/>
      <c r="M44" s="475"/>
      <c r="N44" s="475"/>
      <c r="O44" s="475"/>
      <c r="P44" s="475"/>
      <c r="Q44" s="475"/>
      <c r="R44" s="475"/>
      <c r="S44" s="475"/>
      <c r="T44" s="475"/>
      <c r="U44" s="476"/>
      <c r="W44"/>
      <c r="X44"/>
      <c r="Y44"/>
      <c r="Z44"/>
      <c r="AA44"/>
    </row>
    <row r="45" spans="1:27" s="10" customFormat="1" ht="20.25" customHeight="1" x14ac:dyDescent="0.2">
      <c r="A45" s="474"/>
      <c r="B45" s="475"/>
      <c r="C45" s="475"/>
      <c r="D45" s="475"/>
      <c r="E45" s="475"/>
      <c r="F45" s="475"/>
      <c r="G45" s="475"/>
      <c r="H45" s="475"/>
      <c r="I45" s="475"/>
      <c r="J45" s="475"/>
      <c r="K45" s="475"/>
      <c r="L45" s="475"/>
      <c r="M45" s="475"/>
      <c r="N45" s="475"/>
      <c r="O45" s="475"/>
      <c r="P45" s="475"/>
      <c r="Q45" s="475"/>
      <c r="R45" s="475"/>
      <c r="S45" s="475"/>
      <c r="T45" s="475"/>
      <c r="U45" s="476"/>
      <c r="W45"/>
      <c r="X45"/>
      <c r="Y45"/>
      <c r="Z45"/>
      <c r="AA45"/>
    </row>
    <row r="46" spans="1:27" s="10" customFormat="1" ht="20.25" customHeight="1" x14ac:dyDescent="0.2">
      <c r="A46" s="474"/>
      <c r="B46" s="475"/>
      <c r="C46" s="475"/>
      <c r="D46" s="475"/>
      <c r="E46" s="475"/>
      <c r="F46" s="475"/>
      <c r="G46" s="475"/>
      <c r="H46" s="475"/>
      <c r="I46" s="475"/>
      <c r="J46" s="475"/>
      <c r="K46" s="475"/>
      <c r="L46" s="475"/>
      <c r="M46" s="475"/>
      <c r="N46" s="475"/>
      <c r="O46" s="475"/>
      <c r="P46" s="475"/>
      <c r="Q46" s="475"/>
      <c r="R46" s="475"/>
      <c r="S46" s="475"/>
      <c r="T46" s="475"/>
      <c r="U46" s="476"/>
      <c r="W46"/>
      <c r="X46"/>
      <c r="Y46"/>
      <c r="Z46"/>
      <c r="AA46"/>
    </row>
    <row r="47" spans="1:27" s="10" customFormat="1" ht="20.25" customHeight="1" x14ac:dyDescent="0.2">
      <c r="A47" s="474"/>
      <c r="B47" s="475"/>
      <c r="C47" s="475"/>
      <c r="D47" s="475"/>
      <c r="E47" s="475"/>
      <c r="F47" s="475"/>
      <c r="G47" s="475"/>
      <c r="H47" s="475"/>
      <c r="I47" s="475"/>
      <c r="J47" s="475"/>
      <c r="K47" s="475"/>
      <c r="L47" s="475"/>
      <c r="M47" s="475"/>
      <c r="N47" s="475"/>
      <c r="O47" s="475"/>
      <c r="P47" s="475"/>
      <c r="Q47" s="475"/>
      <c r="R47" s="475"/>
      <c r="S47" s="475"/>
      <c r="T47" s="475"/>
      <c r="U47" s="476"/>
      <c r="W47"/>
      <c r="X47"/>
      <c r="Y47"/>
      <c r="Z47"/>
      <c r="AA47"/>
    </row>
    <row r="48" spans="1:27" s="10" customFormat="1" ht="20.25" customHeight="1" x14ac:dyDescent="0.2">
      <c r="A48" s="474"/>
      <c r="B48" s="475"/>
      <c r="C48" s="475"/>
      <c r="D48" s="475"/>
      <c r="E48" s="475"/>
      <c r="F48" s="475"/>
      <c r="G48" s="475"/>
      <c r="H48" s="475"/>
      <c r="I48" s="475"/>
      <c r="J48" s="475"/>
      <c r="K48" s="475"/>
      <c r="L48" s="475"/>
      <c r="M48" s="475"/>
      <c r="N48" s="475"/>
      <c r="O48" s="475"/>
      <c r="P48" s="475"/>
      <c r="Q48" s="475"/>
      <c r="R48" s="475"/>
      <c r="S48" s="475"/>
      <c r="T48" s="475"/>
      <c r="U48" s="476"/>
      <c r="W48"/>
      <c r="X48"/>
      <c r="Y48"/>
      <c r="Z48"/>
      <c r="AA48"/>
    </row>
    <row r="49" spans="1:32" s="10" customFormat="1" ht="20.25" customHeight="1" x14ac:dyDescent="0.2">
      <c r="A49" s="474"/>
      <c r="B49" s="475"/>
      <c r="C49" s="475"/>
      <c r="D49" s="475"/>
      <c r="E49" s="475"/>
      <c r="F49" s="475"/>
      <c r="G49" s="475"/>
      <c r="H49" s="475"/>
      <c r="I49" s="475"/>
      <c r="J49" s="475"/>
      <c r="K49" s="475"/>
      <c r="L49" s="475"/>
      <c r="M49" s="475"/>
      <c r="N49" s="475"/>
      <c r="O49" s="475"/>
      <c r="P49" s="475"/>
      <c r="Q49" s="475"/>
      <c r="R49" s="475"/>
      <c r="S49" s="475"/>
      <c r="T49" s="475"/>
      <c r="U49" s="476"/>
      <c r="W49"/>
      <c r="X49"/>
      <c r="Y49"/>
      <c r="Z49"/>
      <c r="AA49"/>
    </row>
    <row r="50" spans="1:32" s="10" customFormat="1" ht="20.25" customHeight="1" x14ac:dyDescent="0.2">
      <c r="A50" s="474"/>
      <c r="B50" s="475"/>
      <c r="C50" s="475"/>
      <c r="D50" s="475"/>
      <c r="E50" s="475"/>
      <c r="F50" s="475"/>
      <c r="G50" s="475"/>
      <c r="H50" s="475"/>
      <c r="I50" s="475"/>
      <c r="J50" s="475"/>
      <c r="K50" s="475"/>
      <c r="L50" s="475"/>
      <c r="M50" s="475"/>
      <c r="N50" s="475"/>
      <c r="O50" s="475"/>
      <c r="P50" s="475"/>
      <c r="Q50" s="475"/>
      <c r="R50" s="475"/>
      <c r="S50" s="475"/>
      <c r="T50" s="475"/>
      <c r="U50" s="476"/>
      <c r="W50"/>
      <c r="X50"/>
      <c r="Y50"/>
      <c r="Z50"/>
      <c r="AA50"/>
    </row>
    <row r="51" spans="1:32" s="10" customFormat="1" ht="20.25" customHeight="1" x14ac:dyDescent="0.2">
      <c r="A51" s="474"/>
      <c r="B51" s="475"/>
      <c r="C51" s="475"/>
      <c r="D51" s="475"/>
      <c r="E51" s="475"/>
      <c r="F51" s="475"/>
      <c r="G51" s="475"/>
      <c r="H51" s="475"/>
      <c r="I51" s="475"/>
      <c r="J51" s="475"/>
      <c r="K51" s="475"/>
      <c r="L51" s="475"/>
      <c r="M51" s="475"/>
      <c r="N51" s="475"/>
      <c r="O51" s="475"/>
      <c r="P51" s="475"/>
      <c r="Q51" s="475"/>
      <c r="R51" s="475"/>
      <c r="S51" s="475"/>
      <c r="T51" s="475"/>
      <c r="U51" s="476"/>
      <c r="V51" s="39"/>
      <c r="W51" s="2"/>
      <c r="X51" s="2"/>
      <c r="Y51" s="2"/>
      <c r="Z51" s="2"/>
      <c r="AA51" s="2"/>
      <c r="AB51" s="39"/>
      <c r="AC51" s="39"/>
      <c r="AD51" s="39"/>
      <c r="AE51" s="39"/>
      <c r="AF51" s="39"/>
    </row>
    <row r="52" spans="1:32" ht="20.25" customHeight="1" x14ac:dyDescent="0.2">
      <c r="A52" s="474"/>
      <c r="B52" s="475"/>
      <c r="C52" s="475"/>
      <c r="D52" s="475"/>
      <c r="E52" s="475"/>
      <c r="F52" s="475"/>
      <c r="G52" s="475"/>
      <c r="H52" s="475"/>
      <c r="I52" s="475"/>
      <c r="J52" s="475"/>
      <c r="K52" s="475"/>
      <c r="L52" s="475"/>
      <c r="M52" s="475"/>
      <c r="N52" s="475"/>
      <c r="O52" s="475"/>
      <c r="P52" s="475"/>
      <c r="Q52" s="475"/>
      <c r="R52" s="475"/>
      <c r="S52" s="475"/>
      <c r="T52" s="475"/>
      <c r="U52" s="476"/>
    </row>
    <row r="53" spans="1:32" ht="13.5" thickBot="1" x14ac:dyDescent="0.25">
      <c r="A53" s="20"/>
      <c r="B53" s="21"/>
      <c r="C53" s="21"/>
      <c r="D53" s="21"/>
      <c r="E53" s="21"/>
      <c r="F53" s="21"/>
      <c r="G53" s="21"/>
      <c r="H53" s="21"/>
      <c r="I53" s="21"/>
      <c r="J53" s="21"/>
      <c r="K53" s="21"/>
      <c r="L53" s="21"/>
      <c r="M53" s="21"/>
      <c r="N53" s="21"/>
      <c r="O53" s="21"/>
      <c r="P53" s="21"/>
      <c r="Q53" s="21"/>
      <c r="R53" s="21"/>
      <c r="S53" s="21"/>
      <c r="T53" s="71"/>
      <c r="U53" s="23"/>
    </row>
    <row r="55" spans="1:32" x14ac:dyDescent="0.2">
      <c r="R55" s="70"/>
      <c r="S55" s="70"/>
      <c r="T55" s="70"/>
      <c r="U55" s="70"/>
    </row>
  </sheetData>
  <mergeCells count="18">
    <mergeCell ref="A6:P6"/>
    <mergeCell ref="R6:U6"/>
    <mergeCell ref="A1:T1"/>
    <mergeCell ref="A2:Q2"/>
    <mergeCell ref="A3:T3"/>
    <mergeCell ref="A4:T4"/>
    <mergeCell ref="A5:T5"/>
    <mergeCell ref="R7:U7"/>
    <mergeCell ref="P8:P9"/>
    <mergeCell ref="R8:U8"/>
    <mergeCell ref="A13:U52"/>
    <mergeCell ref="A7:A9"/>
    <mergeCell ref="B7:P7"/>
    <mergeCell ref="B8:B9"/>
    <mergeCell ref="D8:D9"/>
    <mergeCell ref="F8:H8"/>
    <mergeCell ref="J8:L8"/>
    <mergeCell ref="N8:N9"/>
  </mergeCells>
  <printOptions horizontalCentered="1"/>
  <pageMargins left="0.78740157480314965" right="0.39370078740157483" top="0.78740157480314965" bottom="0.39370078740157483" header="0.31496062992125984" footer="0.31496062992125984"/>
  <pageSetup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Z88"/>
  <sheetViews>
    <sheetView workbookViewId="0">
      <selection activeCell="A2" sqref="A2:S2"/>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6" ht="18.75" customHeight="1" x14ac:dyDescent="0.2">
      <c r="A1" s="450" t="s">
        <v>0</v>
      </c>
      <c r="B1" s="450"/>
      <c r="C1" s="450"/>
      <c r="D1" s="450"/>
      <c r="E1" s="450"/>
      <c r="F1" s="450"/>
      <c r="G1" s="450"/>
      <c r="H1" s="450"/>
      <c r="I1" s="450"/>
      <c r="J1" s="450"/>
      <c r="K1" s="450"/>
      <c r="L1" s="450"/>
      <c r="M1" s="450"/>
      <c r="N1" s="450"/>
      <c r="O1" s="450"/>
      <c r="P1" s="450"/>
      <c r="Q1" s="450"/>
      <c r="R1" s="450"/>
      <c r="S1" s="450"/>
      <c r="T1" s="450"/>
      <c r="U1" s="88"/>
    </row>
    <row r="2" spans="1:26" ht="12" customHeight="1" x14ac:dyDescent="0.2">
      <c r="A2" s="451" t="s">
        <v>92</v>
      </c>
      <c r="B2" s="452"/>
      <c r="C2" s="452"/>
      <c r="D2" s="452"/>
      <c r="E2" s="452"/>
      <c r="F2" s="452"/>
      <c r="G2" s="452"/>
      <c r="H2" s="452"/>
      <c r="I2" s="452"/>
      <c r="J2" s="452"/>
      <c r="K2" s="452"/>
      <c r="L2" s="452"/>
      <c r="M2" s="452"/>
      <c r="N2" s="452"/>
      <c r="O2" s="452"/>
      <c r="P2" s="452"/>
      <c r="Q2" s="452"/>
      <c r="R2" s="88"/>
      <c r="S2" s="88"/>
      <c r="T2" s="88"/>
      <c r="U2" s="88"/>
    </row>
    <row r="3" spans="1:26" ht="14.25" customHeight="1" x14ac:dyDescent="0.2">
      <c r="A3" s="451" t="s">
        <v>104</v>
      </c>
      <c r="B3" s="452"/>
      <c r="C3" s="452"/>
      <c r="D3" s="452"/>
      <c r="E3" s="452"/>
      <c r="F3" s="452"/>
      <c r="G3" s="452"/>
      <c r="H3" s="452"/>
      <c r="I3" s="452"/>
      <c r="J3" s="452"/>
      <c r="K3" s="452"/>
      <c r="L3" s="452"/>
      <c r="M3" s="452"/>
      <c r="N3" s="452"/>
      <c r="O3" s="452"/>
      <c r="P3" s="452"/>
      <c r="Q3" s="452"/>
      <c r="R3" s="452"/>
      <c r="S3" s="452"/>
      <c r="T3" s="452"/>
      <c r="U3" s="89"/>
    </row>
    <row r="4" spans="1:26" ht="13.5" customHeight="1" x14ac:dyDescent="0.2">
      <c r="A4" s="453" t="s">
        <v>1</v>
      </c>
      <c r="B4" s="454"/>
      <c r="C4" s="454"/>
      <c r="D4" s="454"/>
      <c r="E4" s="454"/>
      <c r="F4" s="454"/>
      <c r="G4" s="454"/>
      <c r="H4" s="454"/>
      <c r="I4" s="454"/>
      <c r="J4" s="454"/>
      <c r="K4" s="454"/>
      <c r="L4" s="454"/>
      <c r="M4" s="454"/>
      <c r="N4" s="454"/>
      <c r="O4" s="454"/>
      <c r="P4" s="454"/>
      <c r="Q4" s="454"/>
      <c r="R4" s="454"/>
      <c r="S4" s="454"/>
      <c r="T4" s="454"/>
      <c r="U4" s="90"/>
    </row>
    <row r="5" spans="1:26" ht="14.25" customHeight="1" x14ac:dyDescent="0.2">
      <c r="A5" s="453" t="s">
        <v>109</v>
      </c>
      <c r="B5" s="454"/>
      <c r="C5" s="454"/>
      <c r="D5" s="454"/>
      <c r="E5" s="454"/>
      <c r="F5" s="454"/>
      <c r="G5" s="454"/>
      <c r="H5" s="454"/>
      <c r="I5" s="454"/>
      <c r="J5" s="454"/>
      <c r="K5" s="454"/>
      <c r="L5" s="454"/>
      <c r="M5" s="454"/>
      <c r="N5" s="454"/>
      <c r="O5" s="454"/>
      <c r="P5" s="454"/>
      <c r="Q5" s="454"/>
      <c r="R5" s="454"/>
      <c r="S5" s="454"/>
      <c r="T5" s="454"/>
      <c r="U5" s="90"/>
    </row>
    <row r="6" spans="1:26" ht="18" x14ac:dyDescent="0.2">
      <c r="A6" s="445" t="s">
        <v>88</v>
      </c>
      <c r="B6" s="443"/>
      <c r="C6" s="443"/>
      <c r="D6" s="443"/>
      <c r="E6" s="443"/>
      <c r="F6" s="443"/>
      <c r="G6" s="443"/>
      <c r="H6" s="443"/>
      <c r="I6" s="443"/>
      <c r="J6" s="443"/>
      <c r="K6" s="443"/>
      <c r="L6" s="443"/>
      <c r="M6" s="443"/>
      <c r="N6" s="443"/>
      <c r="O6" s="443"/>
      <c r="P6" s="444"/>
      <c r="Q6" s="24"/>
      <c r="R6" s="445" t="s">
        <v>87</v>
      </c>
      <c r="S6" s="443"/>
      <c r="T6" s="443"/>
      <c r="U6" s="444"/>
    </row>
    <row r="7" spans="1:26" ht="30" customHeight="1" x14ac:dyDescent="0.2">
      <c r="A7" s="449" t="s">
        <v>2</v>
      </c>
      <c r="B7" s="482" t="s">
        <v>3</v>
      </c>
      <c r="C7" s="482"/>
      <c r="D7" s="482"/>
      <c r="E7" s="483"/>
      <c r="F7" s="482"/>
      <c r="G7" s="482"/>
      <c r="H7" s="482"/>
      <c r="I7" s="483"/>
      <c r="J7" s="482"/>
      <c r="K7" s="482"/>
      <c r="L7" s="482"/>
      <c r="M7" s="483"/>
      <c r="N7" s="482"/>
      <c r="O7" s="483"/>
      <c r="P7" s="484"/>
      <c r="Q7" s="29"/>
      <c r="R7" s="471"/>
      <c r="S7" s="472"/>
      <c r="T7" s="472"/>
      <c r="U7" s="473"/>
    </row>
    <row r="8" spans="1:26" ht="25.5" customHeight="1" x14ac:dyDescent="0.2">
      <c r="A8" s="449"/>
      <c r="B8" s="449" t="s">
        <v>93</v>
      </c>
      <c r="C8" s="33"/>
      <c r="D8" s="449" t="s">
        <v>4</v>
      </c>
      <c r="E8" s="27"/>
      <c r="F8" s="449" t="s">
        <v>5</v>
      </c>
      <c r="G8" s="449"/>
      <c r="H8" s="449"/>
      <c r="I8" s="25"/>
      <c r="J8" s="449" t="s">
        <v>94</v>
      </c>
      <c r="K8" s="449"/>
      <c r="L8" s="449"/>
      <c r="M8" s="27"/>
      <c r="N8" s="449" t="s">
        <v>6</v>
      </c>
      <c r="O8" s="27"/>
      <c r="P8" s="449" t="s">
        <v>7</v>
      </c>
      <c r="Q8" s="27"/>
      <c r="R8" s="449" t="s">
        <v>8</v>
      </c>
      <c r="S8" s="449"/>
      <c r="T8" s="449"/>
      <c r="U8" s="449"/>
    </row>
    <row r="9" spans="1:26" ht="27.75" customHeight="1" x14ac:dyDescent="0.2">
      <c r="A9" s="449"/>
      <c r="B9" s="449"/>
      <c r="C9" s="26"/>
      <c r="D9" s="449"/>
      <c r="E9" s="28"/>
      <c r="F9" s="32" t="s">
        <v>56</v>
      </c>
      <c r="G9" s="32" t="s">
        <v>57</v>
      </c>
      <c r="H9" s="32" t="s">
        <v>58</v>
      </c>
      <c r="I9" s="26"/>
      <c r="J9" s="32" t="s">
        <v>56</v>
      </c>
      <c r="K9" s="32" t="s">
        <v>57</v>
      </c>
      <c r="L9" s="32" t="s">
        <v>58</v>
      </c>
      <c r="M9" s="28"/>
      <c r="N9" s="449"/>
      <c r="O9" s="28"/>
      <c r="P9" s="449"/>
      <c r="Q9" s="28"/>
      <c r="R9" s="32" t="s">
        <v>56</v>
      </c>
      <c r="S9" s="32" t="s">
        <v>57</v>
      </c>
      <c r="T9" s="32" t="s">
        <v>58</v>
      </c>
      <c r="U9" s="96" t="s">
        <v>226</v>
      </c>
    </row>
    <row r="10" spans="1:26" s="10" customFormat="1" ht="18" customHeight="1" thickBot="1" x14ac:dyDescent="0.45">
      <c r="A10" s="479"/>
      <c r="B10" s="480"/>
      <c r="C10" s="480"/>
      <c r="D10" s="480"/>
      <c r="E10" s="480"/>
      <c r="F10" s="480"/>
      <c r="G10" s="480"/>
      <c r="H10" s="480"/>
      <c r="I10" s="480"/>
      <c r="J10" s="480"/>
      <c r="K10" s="480"/>
      <c r="L10" s="480"/>
      <c r="M10" s="480"/>
      <c r="N10" s="480"/>
      <c r="O10" s="480"/>
      <c r="P10" s="480"/>
      <c r="Q10" s="480"/>
      <c r="R10" s="480"/>
      <c r="S10" s="480"/>
      <c r="T10" s="480"/>
      <c r="U10" s="481"/>
      <c r="W10"/>
      <c r="X10"/>
      <c r="Y10"/>
      <c r="Z10"/>
    </row>
    <row r="11" spans="1:26" s="10" customFormat="1" ht="15" x14ac:dyDescent="0.25">
      <c r="A11" s="350" t="e">
        <f>VLOOKUP('HOJA DE TRABAJO DE LA UPE'!$A$2,Hoja1!$B$2:$C$35,2,FALSE)</f>
        <v>#N/A</v>
      </c>
      <c r="B11" s="337"/>
      <c r="C11" s="337"/>
      <c r="D11" s="338"/>
      <c r="E11" s="337"/>
      <c r="F11" s="339"/>
      <c r="G11" s="339"/>
      <c r="H11" s="339"/>
      <c r="I11" s="277"/>
      <c r="J11" s="339"/>
      <c r="K11" s="339"/>
      <c r="L11" s="339"/>
      <c r="M11" s="277"/>
      <c r="N11" s="340"/>
      <c r="O11" s="277"/>
      <c r="P11" s="341"/>
      <c r="Q11" s="277"/>
      <c r="R11" s="277"/>
      <c r="S11" s="277"/>
      <c r="T11" s="277"/>
      <c r="U11" s="342"/>
      <c r="X11"/>
      <c r="Y11"/>
      <c r="Z11"/>
    </row>
    <row r="12" spans="1:26" x14ac:dyDescent="0.2">
      <c r="A12" s="43"/>
      <c r="B12" s="343"/>
      <c r="C12" s="344"/>
      <c r="D12" s="345"/>
      <c r="E12" s="344"/>
      <c r="F12" s="346"/>
      <c r="G12" s="346"/>
      <c r="H12" s="346"/>
      <c r="I12" s="278"/>
      <c r="J12" s="346"/>
      <c r="K12" s="346"/>
      <c r="L12" s="346"/>
      <c r="M12" s="278"/>
      <c r="N12" s="278"/>
      <c r="O12" s="278"/>
      <c r="P12" s="347"/>
      <c r="Q12" s="278"/>
      <c r="R12" s="348"/>
      <c r="S12" s="348"/>
      <c r="T12" s="348"/>
      <c r="U12" s="349"/>
      <c r="W12" s="10"/>
    </row>
    <row r="13" spans="1:26" ht="20.25" customHeight="1" x14ac:dyDescent="0.2">
      <c r="A13" s="474" t="s">
        <v>246</v>
      </c>
      <c r="B13" s="475"/>
      <c r="C13" s="475"/>
      <c r="D13" s="475"/>
      <c r="E13" s="475"/>
      <c r="F13" s="475"/>
      <c r="G13" s="475"/>
      <c r="H13" s="475"/>
      <c r="I13" s="475"/>
      <c r="J13" s="475"/>
      <c r="K13" s="475"/>
      <c r="L13" s="475"/>
      <c r="M13" s="475"/>
      <c r="N13" s="475"/>
      <c r="O13" s="475"/>
      <c r="P13" s="475"/>
      <c r="Q13" s="475"/>
      <c r="R13" s="475"/>
      <c r="S13" s="475"/>
      <c r="T13" s="475"/>
      <c r="U13" s="476"/>
      <c r="W13" s="10"/>
    </row>
    <row r="14" spans="1:26" ht="20.25" customHeight="1" x14ac:dyDescent="0.2">
      <c r="A14" s="474"/>
      <c r="B14" s="475"/>
      <c r="C14" s="475"/>
      <c r="D14" s="475"/>
      <c r="E14" s="475"/>
      <c r="F14" s="475"/>
      <c r="G14" s="475"/>
      <c r="H14" s="475"/>
      <c r="I14" s="475"/>
      <c r="J14" s="475"/>
      <c r="K14" s="475"/>
      <c r="L14" s="475"/>
      <c r="M14" s="475"/>
      <c r="N14" s="475"/>
      <c r="O14" s="475"/>
      <c r="P14" s="475"/>
      <c r="Q14" s="475"/>
      <c r="R14" s="475"/>
      <c r="S14" s="475"/>
      <c r="T14" s="475"/>
      <c r="U14" s="476"/>
      <c r="W14" s="10"/>
    </row>
    <row r="15" spans="1:26" ht="20.25" customHeight="1" x14ac:dyDescent="0.2">
      <c r="A15" s="474"/>
      <c r="B15" s="475"/>
      <c r="C15" s="475"/>
      <c r="D15" s="475"/>
      <c r="E15" s="475"/>
      <c r="F15" s="475"/>
      <c r="G15" s="475"/>
      <c r="H15" s="475"/>
      <c r="I15" s="475"/>
      <c r="J15" s="475"/>
      <c r="K15" s="475"/>
      <c r="L15" s="475"/>
      <c r="M15" s="475"/>
      <c r="N15" s="475"/>
      <c r="O15" s="475"/>
      <c r="P15" s="475"/>
      <c r="Q15" s="475"/>
      <c r="R15" s="475"/>
      <c r="S15" s="475"/>
      <c r="T15" s="475"/>
      <c r="U15" s="476"/>
      <c r="W15" s="10"/>
    </row>
    <row r="16" spans="1:26" ht="20.25" customHeight="1" x14ac:dyDescent="0.2">
      <c r="A16" s="474"/>
      <c r="B16" s="475"/>
      <c r="C16" s="475"/>
      <c r="D16" s="475"/>
      <c r="E16" s="475"/>
      <c r="F16" s="475"/>
      <c r="G16" s="475"/>
      <c r="H16" s="475"/>
      <c r="I16" s="475"/>
      <c r="J16" s="475"/>
      <c r="K16" s="475"/>
      <c r="L16" s="475"/>
      <c r="M16" s="475"/>
      <c r="N16" s="475"/>
      <c r="O16" s="475"/>
      <c r="P16" s="475"/>
      <c r="Q16" s="475"/>
      <c r="R16" s="475"/>
      <c r="S16" s="475"/>
      <c r="T16" s="475"/>
      <c r="U16" s="476"/>
      <c r="W16" s="10"/>
    </row>
    <row r="17" spans="1:23" ht="20.25" customHeight="1" x14ac:dyDescent="0.2">
      <c r="A17" s="474"/>
      <c r="B17" s="475"/>
      <c r="C17" s="475"/>
      <c r="D17" s="475"/>
      <c r="E17" s="475"/>
      <c r="F17" s="475"/>
      <c r="G17" s="475"/>
      <c r="H17" s="475"/>
      <c r="I17" s="475"/>
      <c r="J17" s="475"/>
      <c r="K17" s="475"/>
      <c r="L17" s="475"/>
      <c r="M17" s="475"/>
      <c r="N17" s="475"/>
      <c r="O17" s="475"/>
      <c r="P17" s="475"/>
      <c r="Q17" s="475"/>
      <c r="R17" s="475"/>
      <c r="S17" s="475"/>
      <c r="T17" s="475"/>
      <c r="U17" s="476"/>
      <c r="W17" s="10"/>
    </row>
    <row r="18" spans="1:23" ht="20.25" customHeight="1" x14ac:dyDescent="0.2">
      <c r="A18" s="474"/>
      <c r="B18" s="475"/>
      <c r="C18" s="475"/>
      <c r="D18" s="475"/>
      <c r="E18" s="475"/>
      <c r="F18" s="475"/>
      <c r="G18" s="475"/>
      <c r="H18" s="475"/>
      <c r="I18" s="475"/>
      <c r="J18" s="475"/>
      <c r="K18" s="475"/>
      <c r="L18" s="475"/>
      <c r="M18" s="475"/>
      <c r="N18" s="475"/>
      <c r="O18" s="475"/>
      <c r="P18" s="475"/>
      <c r="Q18" s="475"/>
      <c r="R18" s="475"/>
      <c r="S18" s="475"/>
      <c r="T18" s="475"/>
      <c r="U18" s="476"/>
      <c r="W18" s="10"/>
    </row>
    <row r="19" spans="1:23" ht="20.25" customHeight="1" x14ac:dyDescent="0.2">
      <c r="A19" s="474"/>
      <c r="B19" s="475"/>
      <c r="C19" s="475"/>
      <c r="D19" s="475"/>
      <c r="E19" s="475"/>
      <c r="F19" s="475"/>
      <c r="G19" s="475"/>
      <c r="H19" s="475"/>
      <c r="I19" s="475"/>
      <c r="J19" s="475"/>
      <c r="K19" s="475"/>
      <c r="L19" s="475"/>
      <c r="M19" s="475"/>
      <c r="N19" s="475"/>
      <c r="O19" s="475"/>
      <c r="P19" s="475"/>
      <c r="Q19" s="475"/>
      <c r="R19" s="475"/>
      <c r="S19" s="475"/>
      <c r="T19" s="475"/>
      <c r="U19" s="476"/>
      <c r="W19" s="10"/>
    </row>
    <row r="20" spans="1:23" ht="20.25" customHeight="1" x14ac:dyDescent="0.2">
      <c r="A20" s="474"/>
      <c r="B20" s="475"/>
      <c r="C20" s="475"/>
      <c r="D20" s="475"/>
      <c r="E20" s="475"/>
      <c r="F20" s="475"/>
      <c r="G20" s="475"/>
      <c r="H20" s="475"/>
      <c r="I20" s="475"/>
      <c r="J20" s="475"/>
      <c r="K20" s="475"/>
      <c r="L20" s="475"/>
      <c r="M20" s="475"/>
      <c r="N20" s="475"/>
      <c r="O20" s="475"/>
      <c r="P20" s="475"/>
      <c r="Q20" s="475"/>
      <c r="R20" s="475"/>
      <c r="S20" s="475"/>
      <c r="T20" s="475"/>
      <c r="U20" s="476"/>
      <c r="W20" s="10"/>
    </row>
    <row r="21" spans="1:23" ht="20.25" customHeight="1" x14ac:dyDescent="0.2">
      <c r="A21" s="474"/>
      <c r="B21" s="475"/>
      <c r="C21" s="475"/>
      <c r="D21" s="475"/>
      <c r="E21" s="475"/>
      <c r="F21" s="475"/>
      <c r="G21" s="475"/>
      <c r="H21" s="475"/>
      <c r="I21" s="475"/>
      <c r="J21" s="475"/>
      <c r="K21" s="475"/>
      <c r="L21" s="475"/>
      <c r="M21" s="475"/>
      <c r="N21" s="475"/>
      <c r="O21" s="475"/>
      <c r="P21" s="475"/>
      <c r="Q21" s="475"/>
      <c r="R21" s="475"/>
      <c r="S21" s="475"/>
      <c r="T21" s="475"/>
      <c r="U21" s="476"/>
      <c r="W21" s="10"/>
    </row>
    <row r="22" spans="1:23" ht="20.25" customHeight="1" x14ac:dyDescent="0.2">
      <c r="A22" s="474"/>
      <c r="B22" s="475"/>
      <c r="C22" s="475"/>
      <c r="D22" s="475"/>
      <c r="E22" s="475"/>
      <c r="F22" s="475"/>
      <c r="G22" s="475"/>
      <c r="H22" s="475"/>
      <c r="I22" s="475"/>
      <c r="J22" s="475"/>
      <c r="K22" s="475"/>
      <c r="L22" s="475"/>
      <c r="M22" s="475"/>
      <c r="N22" s="475"/>
      <c r="O22" s="475"/>
      <c r="P22" s="475"/>
      <c r="Q22" s="475"/>
      <c r="R22" s="475"/>
      <c r="S22" s="475"/>
      <c r="T22" s="475"/>
      <c r="U22" s="476"/>
      <c r="W22" s="10"/>
    </row>
    <row r="23" spans="1:23" ht="20.25" customHeight="1" x14ac:dyDescent="0.2">
      <c r="A23" s="474"/>
      <c r="B23" s="475"/>
      <c r="C23" s="475"/>
      <c r="D23" s="475"/>
      <c r="E23" s="475"/>
      <c r="F23" s="475"/>
      <c r="G23" s="475"/>
      <c r="H23" s="475"/>
      <c r="I23" s="475"/>
      <c r="J23" s="475"/>
      <c r="K23" s="475"/>
      <c r="L23" s="475"/>
      <c r="M23" s="475"/>
      <c r="N23" s="475"/>
      <c r="O23" s="475"/>
      <c r="P23" s="475"/>
      <c r="Q23" s="475"/>
      <c r="R23" s="475"/>
      <c r="S23" s="475"/>
      <c r="T23" s="475"/>
      <c r="U23" s="476"/>
      <c r="W23" s="10"/>
    </row>
    <row r="24" spans="1:23" ht="20.25" customHeight="1" x14ac:dyDescent="0.2">
      <c r="A24" s="474"/>
      <c r="B24" s="475"/>
      <c r="C24" s="475"/>
      <c r="D24" s="475"/>
      <c r="E24" s="475"/>
      <c r="F24" s="475"/>
      <c r="G24" s="475"/>
      <c r="H24" s="475"/>
      <c r="I24" s="475"/>
      <c r="J24" s="475"/>
      <c r="K24" s="475"/>
      <c r="L24" s="475"/>
      <c r="M24" s="475"/>
      <c r="N24" s="475"/>
      <c r="O24" s="475"/>
      <c r="P24" s="475"/>
      <c r="Q24" s="475"/>
      <c r="R24" s="475"/>
      <c r="S24" s="475"/>
      <c r="T24" s="475"/>
      <c r="U24" s="476"/>
      <c r="W24" s="10"/>
    </row>
    <row r="25" spans="1:23" ht="20.25" customHeight="1" x14ac:dyDescent="0.2">
      <c r="A25" s="474"/>
      <c r="B25" s="475"/>
      <c r="C25" s="475"/>
      <c r="D25" s="475"/>
      <c r="E25" s="475"/>
      <c r="F25" s="475"/>
      <c r="G25" s="475"/>
      <c r="H25" s="475"/>
      <c r="I25" s="475"/>
      <c r="J25" s="475"/>
      <c r="K25" s="475"/>
      <c r="L25" s="475"/>
      <c r="M25" s="475"/>
      <c r="N25" s="475"/>
      <c r="O25" s="475"/>
      <c r="P25" s="475"/>
      <c r="Q25" s="475"/>
      <c r="R25" s="475"/>
      <c r="S25" s="475"/>
      <c r="T25" s="475"/>
      <c r="U25" s="476"/>
      <c r="W25" s="10"/>
    </row>
    <row r="26" spans="1:23" ht="20.25" customHeight="1" x14ac:dyDescent="0.2">
      <c r="A26" s="474"/>
      <c r="B26" s="475"/>
      <c r="C26" s="475"/>
      <c r="D26" s="475"/>
      <c r="E26" s="475"/>
      <c r="F26" s="475"/>
      <c r="G26" s="475"/>
      <c r="H26" s="475"/>
      <c r="I26" s="475"/>
      <c r="J26" s="475"/>
      <c r="K26" s="475"/>
      <c r="L26" s="475"/>
      <c r="M26" s="475"/>
      <c r="N26" s="475"/>
      <c r="O26" s="475"/>
      <c r="P26" s="475"/>
      <c r="Q26" s="475"/>
      <c r="R26" s="475"/>
      <c r="S26" s="475"/>
      <c r="T26" s="475"/>
      <c r="U26" s="476"/>
      <c r="W26" s="10"/>
    </row>
    <row r="27" spans="1:23" ht="20.25" customHeight="1" x14ac:dyDescent="0.2">
      <c r="A27" s="474"/>
      <c r="B27" s="475"/>
      <c r="C27" s="475"/>
      <c r="D27" s="475"/>
      <c r="E27" s="475"/>
      <c r="F27" s="475"/>
      <c r="G27" s="475"/>
      <c r="H27" s="475"/>
      <c r="I27" s="475"/>
      <c r="J27" s="475"/>
      <c r="K27" s="475"/>
      <c r="L27" s="475"/>
      <c r="M27" s="475"/>
      <c r="N27" s="475"/>
      <c r="O27" s="475"/>
      <c r="P27" s="475"/>
      <c r="Q27" s="475"/>
      <c r="R27" s="475"/>
      <c r="S27" s="475"/>
      <c r="T27" s="475"/>
      <c r="U27" s="476"/>
      <c r="W27" s="10"/>
    </row>
    <row r="28" spans="1:23" ht="20.25" customHeight="1" x14ac:dyDescent="0.2">
      <c r="A28" s="474"/>
      <c r="B28" s="475"/>
      <c r="C28" s="475"/>
      <c r="D28" s="475"/>
      <c r="E28" s="475"/>
      <c r="F28" s="475"/>
      <c r="G28" s="475"/>
      <c r="H28" s="475"/>
      <c r="I28" s="475"/>
      <c r="J28" s="475"/>
      <c r="K28" s="475"/>
      <c r="L28" s="475"/>
      <c r="M28" s="475"/>
      <c r="N28" s="475"/>
      <c r="O28" s="475"/>
      <c r="P28" s="475"/>
      <c r="Q28" s="475"/>
      <c r="R28" s="475"/>
      <c r="S28" s="475"/>
      <c r="T28" s="475"/>
      <c r="U28" s="476"/>
      <c r="W28" s="10"/>
    </row>
    <row r="29" spans="1:23" ht="20.25" customHeight="1" x14ac:dyDescent="0.2">
      <c r="A29" s="474"/>
      <c r="B29" s="475"/>
      <c r="C29" s="475"/>
      <c r="D29" s="475"/>
      <c r="E29" s="475"/>
      <c r="F29" s="475"/>
      <c r="G29" s="475"/>
      <c r="H29" s="475"/>
      <c r="I29" s="475"/>
      <c r="J29" s="475"/>
      <c r="K29" s="475"/>
      <c r="L29" s="475"/>
      <c r="M29" s="475"/>
      <c r="N29" s="475"/>
      <c r="O29" s="475"/>
      <c r="P29" s="475"/>
      <c r="Q29" s="475"/>
      <c r="R29" s="475"/>
      <c r="S29" s="475"/>
      <c r="T29" s="475"/>
      <c r="U29" s="476"/>
      <c r="W29" s="10"/>
    </row>
    <row r="30" spans="1:23" ht="20.25" customHeight="1" x14ac:dyDescent="0.2">
      <c r="A30" s="474"/>
      <c r="B30" s="475"/>
      <c r="C30" s="475"/>
      <c r="D30" s="475"/>
      <c r="E30" s="475"/>
      <c r="F30" s="475"/>
      <c r="G30" s="475"/>
      <c r="H30" s="475"/>
      <c r="I30" s="475"/>
      <c r="J30" s="475"/>
      <c r="K30" s="475"/>
      <c r="L30" s="475"/>
      <c r="M30" s="475"/>
      <c r="N30" s="475"/>
      <c r="O30" s="475"/>
      <c r="P30" s="475"/>
      <c r="Q30" s="475"/>
      <c r="R30" s="475"/>
      <c r="S30" s="475"/>
      <c r="T30" s="475"/>
      <c r="U30" s="476"/>
      <c r="W30" s="10"/>
    </row>
    <row r="31" spans="1:23" ht="20.25" customHeight="1" x14ac:dyDescent="0.2">
      <c r="A31" s="474"/>
      <c r="B31" s="475"/>
      <c r="C31" s="475"/>
      <c r="D31" s="475"/>
      <c r="E31" s="475"/>
      <c r="F31" s="475"/>
      <c r="G31" s="475"/>
      <c r="H31" s="475"/>
      <c r="I31" s="475"/>
      <c r="J31" s="475"/>
      <c r="K31" s="475"/>
      <c r="L31" s="475"/>
      <c r="M31" s="475"/>
      <c r="N31" s="475"/>
      <c r="O31" s="475"/>
      <c r="P31" s="475"/>
      <c r="Q31" s="475"/>
      <c r="R31" s="475"/>
      <c r="S31" s="475"/>
      <c r="T31" s="475"/>
      <c r="U31" s="476"/>
      <c r="W31" s="10"/>
    </row>
    <row r="32" spans="1:23" ht="20.25" customHeight="1" x14ac:dyDescent="0.2">
      <c r="A32" s="474"/>
      <c r="B32" s="475"/>
      <c r="C32" s="475"/>
      <c r="D32" s="475"/>
      <c r="E32" s="475"/>
      <c r="F32" s="475"/>
      <c r="G32" s="475"/>
      <c r="H32" s="475"/>
      <c r="I32" s="475"/>
      <c r="J32" s="475"/>
      <c r="K32" s="475"/>
      <c r="L32" s="475"/>
      <c r="M32" s="475"/>
      <c r="N32" s="475"/>
      <c r="O32" s="475"/>
      <c r="P32" s="475"/>
      <c r="Q32" s="475"/>
      <c r="R32" s="475"/>
      <c r="S32" s="475"/>
      <c r="T32" s="475"/>
      <c r="U32" s="476"/>
      <c r="W32" s="10"/>
    </row>
    <row r="33" spans="1:23" ht="20.25" customHeight="1" x14ac:dyDescent="0.2">
      <c r="A33" s="474"/>
      <c r="B33" s="475"/>
      <c r="C33" s="475"/>
      <c r="D33" s="475"/>
      <c r="E33" s="475"/>
      <c r="F33" s="475"/>
      <c r="G33" s="475"/>
      <c r="H33" s="475"/>
      <c r="I33" s="475"/>
      <c r="J33" s="475"/>
      <c r="K33" s="475"/>
      <c r="L33" s="475"/>
      <c r="M33" s="475"/>
      <c r="N33" s="475"/>
      <c r="O33" s="475"/>
      <c r="P33" s="475"/>
      <c r="Q33" s="475"/>
      <c r="R33" s="475"/>
      <c r="S33" s="475"/>
      <c r="T33" s="475"/>
      <c r="U33" s="476"/>
      <c r="W33" s="10"/>
    </row>
    <row r="34" spans="1:23" ht="20.25" customHeight="1" x14ac:dyDescent="0.2">
      <c r="A34" s="474"/>
      <c r="B34" s="475"/>
      <c r="C34" s="475"/>
      <c r="D34" s="475"/>
      <c r="E34" s="475"/>
      <c r="F34" s="475"/>
      <c r="G34" s="475"/>
      <c r="H34" s="475"/>
      <c r="I34" s="475"/>
      <c r="J34" s="475"/>
      <c r="K34" s="475"/>
      <c r="L34" s="475"/>
      <c r="M34" s="475"/>
      <c r="N34" s="475"/>
      <c r="O34" s="475"/>
      <c r="P34" s="475"/>
      <c r="Q34" s="475"/>
      <c r="R34" s="475"/>
      <c r="S34" s="475"/>
      <c r="T34" s="475"/>
      <c r="U34" s="476"/>
      <c r="W34" s="10"/>
    </row>
    <row r="35" spans="1:23" ht="20.25" customHeight="1" x14ac:dyDescent="0.2">
      <c r="A35" s="474"/>
      <c r="B35" s="475"/>
      <c r="C35" s="475"/>
      <c r="D35" s="475"/>
      <c r="E35" s="475"/>
      <c r="F35" s="475"/>
      <c r="G35" s="475"/>
      <c r="H35" s="475"/>
      <c r="I35" s="475"/>
      <c r="J35" s="475"/>
      <c r="K35" s="475"/>
      <c r="L35" s="475"/>
      <c r="M35" s="475"/>
      <c r="N35" s="475"/>
      <c r="O35" s="475"/>
      <c r="P35" s="475"/>
      <c r="Q35" s="475"/>
      <c r="R35" s="475"/>
      <c r="S35" s="475"/>
      <c r="T35" s="475"/>
      <c r="U35" s="476"/>
      <c r="W35" s="10"/>
    </row>
    <row r="36" spans="1:23" ht="20.25" customHeight="1" x14ac:dyDescent="0.2">
      <c r="A36" s="474"/>
      <c r="B36" s="475"/>
      <c r="C36" s="475"/>
      <c r="D36" s="475"/>
      <c r="E36" s="475"/>
      <c r="F36" s="475"/>
      <c r="G36" s="475"/>
      <c r="H36" s="475"/>
      <c r="I36" s="475"/>
      <c r="J36" s="475"/>
      <c r="K36" s="475"/>
      <c r="L36" s="475"/>
      <c r="M36" s="475"/>
      <c r="N36" s="475"/>
      <c r="O36" s="475"/>
      <c r="P36" s="475"/>
      <c r="Q36" s="475"/>
      <c r="R36" s="475"/>
      <c r="S36" s="475"/>
      <c r="T36" s="475"/>
      <c r="U36" s="476"/>
      <c r="W36" s="10"/>
    </row>
    <row r="37" spans="1:23" ht="20.25" customHeight="1" x14ac:dyDescent="0.2">
      <c r="A37" s="474"/>
      <c r="B37" s="475"/>
      <c r="C37" s="475"/>
      <c r="D37" s="475"/>
      <c r="E37" s="475"/>
      <c r="F37" s="475"/>
      <c r="G37" s="475"/>
      <c r="H37" s="475"/>
      <c r="I37" s="475"/>
      <c r="J37" s="475"/>
      <c r="K37" s="475"/>
      <c r="L37" s="475"/>
      <c r="M37" s="475"/>
      <c r="N37" s="475"/>
      <c r="O37" s="475"/>
      <c r="P37" s="475"/>
      <c r="Q37" s="475"/>
      <c r="R37" s="475"/>
      <c r="S37" s="475"/>
      <c r="T37" s="475"/>
      <c r="U37" s="476"/>
      <c r="W37" s="10"/>
    </row>
    <row r="38" spans="1:23" ht="20.25" customHeight="1" x14ac:dyDescent="0.2">
      <c r="A38" s="474"/>
      <c r="B38" s="475"/>
      <c r="C38" s="475"/>
      <c r="D38" s="475"/>
      <c r="E38" s="475"/>
      <c r="F38" s="475"/>
      <c r="G38" s="475"/>
      <c r="H38" s="475"/>
      <c r="I38" s="475"/>
      <c r="J38" s="475"/>
      <c r="K38" s="475"/>
      <c r="L38" s="475"/>
      <c r="M38" s="475"/>
      <c r="N38" s="475"/>
      <c r="O38" s="475"/>
      <c r="P38" s="475"/>
      <c r="Q38" s="475"/>
      <c r="R38" s="475"/>
      <c r="S38" s="475"/>
      <c r="T38" s="475"/>
      <c r="U38" s="476"/>
      <c r="W38" s="10"/>
    </row>
    <row r="39" spans="1:23" ht="20.25" customHeight="1" x14ac:dyDescent="0.2">
      <c r="A39" s="474"/>
      <c r="B39" s="475"/>
      <c r="C39" s="475"/>
      <c r="D39" s="475"/>
      <c r="E39" s="475"/>
      <c r="F39" s="475"/>
      <c r="G39" s="475"/>
      <c r="H39" s="475"/>
      <c r="I39" s="475"/>
      <c r="J39" s="475"/>
      <c r="K39" s="475"/>
      <c r="L39" s="475"/>
      <c r="M39" s="475"/>
      <c r="N39" s="475"/>
      <c r="O39" s="475"/>
      <c r="P39" s="475"/>
      <c r="Q39" s="475"/>
      <c r="R39" s="475"/>
      <c r="S39" s="475"/>
      <c r="T39" s="475"/>
      <c r="U39" s="476"/>
      <c r="W39" s="10"/>
    </row>
    <row r="40" spans="1:23" ht="20.25" customHeight="1" x14ac:dyDescent="0.2">
      <c r="A40" s="474"/>
      <c r="B40" s="475"/>
      <c r="C40" s="475"/>
      <c r="D40" s="475"/>
      <c r="E40" s="475"/>
      <c r="F40" s="475"/>
      <c r="G40" s="475"/>
      <c r="H40" s="475"/>
      <c r="I40" s="475"/>
      <c r="J40" s="475"/>
      <c r="K40" s="475"/>
      <c r="L40" s="475"/>
      <c r="M40" s="475"/>
      <c r="N40" s="475"/>
      <c r="O40" s="475"/>
      <c r="P40" s="475"/>
      <c r="Q40" s="475"/>
      <c r="R40" s="475"/>
      <c r="S40" s="475"/>
      <c r="T40" s="475"/>
      <c r="U40" s="476"/>
      <c r="W40" s="10"/>
    </row>
    <row r="41" spans="1:23" ht="20.25" customHeight="1" x14ac:dyDescent="0.2">
      <c r="A41" s="474"/>
      <c r="B41" s="475"/>
      <c r="C41" s="475"/>
      <c r="D41" s="475"/>
      <c r="E41" s="475"/>
      <c r="F41" s="475"/>
      <c r="G41" s="475"/>
      <c r="H41" s="475"/>
      <c r="I41" s="475"/>
      <c r="J41" s="475"/>
      <c r="K41" s="475"/>
      <c r="L41" s="475"/>
      <c r="M41" s="475"/>
      <c r="N41" s="475"/>
      <c r="O41" s="475"/>
      <c r="P41" s="475"/>
      <c r="Q41" s="475"/>
      <c r="R41" s="475"/>
      <c r="S41" s="475"/>
      <c r="T41" s="475"/>
      <c r="U41" s="476"/>
      <c r="W41" s="10"/>
    </row>
    <row r="42" spans="1:23" ht="20.25" customHeight="1" x14ac:dyDescent="0.2">
      <c r="A42" s="474"/>
      <c r="B42" s="475"/>
      <c r="C42" s="475"/>
      <c r="D42" s="475"/>
      <c r="E42" s="475"/>
      <c r="F42" s="475"/>
      <c r="G42" s="475"/>
      <c r="H42" s="475"/>
      <c r="I42" s="475"/>
      <c r="J42" s="475"/>
      <c r="K42" s="475"/>
      <c r="L42" s="475"/>
      <c r="M42" s="475"/>
      <c r="N42" s="475"/>
      <c r="O42" s="475"/>
      <c r="P42" s="475"/>
      <c r="Q42" s="475"/>
      <c r="R42" s="475"/>
      <c r="S42" s="475"/>
      <c r="T42" s="475"/>
      <c r="U42" s="476"/>
      <c r="W42" s="10"/>
    </row>
    <row r="43" spans="1:23" ht="20.25" customHeight="1" x14ac:dyDescent="0.2">
      <c r="A43" s="474"/>
      <c r="B43" s="475"/>
      <c r="C43" s="475"/>
      <c r="D43" s="475"/>
      <c r="E43" s="475"/>
      <c r="F43" s="475"/>
      <c r="G43" s="475"/>
      <c r="H43" s="475"/>
      <c r="I43" s="475"/>
      <c r="J43" s="475"/>
      <c r="K43" s="475"/>
      <c r="L43" s="475"/>
      <c r="M43" s="475"/>
      <c r="N43" s="475"/>
      <c r="O43" s="475"/>
      <c r="P43" s="475"/>
      <c r="Q43" s="475"/>
      <c r="R43" s="475"/>
      <c r="S43" s="475"/>
      <c r="T43" s="475"/>
      <c r="U43" s="476"/>
      <c r="W43" s="10"/>
    </row>
    <row r="44" spans="1:23" ht="20.25" customHeight="1" x14ac:dyDescent="0.2">
      <c r="A44" s="474"/>
      <c r="B44" s="475"/>
      <c r="C44" s="475"/>
      <c r="D44" s="475"/>
      <c r="E44" s="475"/>
      <c r="F44" s="475"/>
      <c r="G44" s="475"/>
      <c r="H44" s="475"/>
      <c r="I44" s="475"/>
      <c r="J44" s="475"/>
      <c r="K44" s="475"/>
      <c r="L44" s="475"/>
      <c r="M44" s="475"/>
      <c r="N44" s="475"/>
      <c r="O44" s="475"/>
      <c r="P44" s="475"/>
      <c r="Q44" s="475"/>
      <c r="R44" s="475"/>
      <c r="S44" s="475"/>
      <c r="T44" s="475"/>
      <c r="U44" s="476"/>
      <c r="W44" s="10"/>
    </row>
    <row r="45" spans="1:23" ht="20.25" customHeight="1" x14ac:dyDescent="0.2">
      <c r="A45" s="474"/>
      <c r="B45" s="475"/>
      <c r="C45" s="475"/>
      <c r="D45" s="475"/>
      <c r="E45" s="475"/>
      <c r="F45" s="475"/>
      <c r="G45" s="475"/>
      <c r="H45" s="475"/>
      <c r="I45" s="475"/>
      <c r="J45" s="475"/>
      <c r="K45" s="475"/>
      <c r="L45" s="475"/>
      <c r="M45" s="475"/>
      <c r="N45" s="475"/>
      <c r="O45" s="475"/>
      <c r="P45" s="475"/>
      <c r="Q45" s="475"/>
      <c r="R45" s="475"/>
      <c r="S45" s="475"/>
      <c r="T45" s="475"/>
      <c r="U45" s="476"/>
      <c r="W45" s="10"/>
    </row>
    <row r="46" spans="1:23" ht="20.25" customHeight="1" x14ac:dyDescent="0.2">
      <c r="A46" s="474"/>
      <c r="B46" s="475"/>
      <c r="C46" s="475"/>
      <c r="D46" s="475"/>
      <c r="E46" s="475"/>
      <c r="F46" s="475"/>
      <c r="G46" s="475"/>
      <c r="H46" s="475"/>
      <c r="I46" s="475"/>
      <c r="J46" s="475"/>
      <c r="K46" s="475"/>
      <c r="L46" s="475"/>
      <c r="M46" s="475"/>
      <c r="N46" s="475"/>
      <c r="O46" s="475"/>
      <c r="P46" s="475"/>
      <c r="Q46" s="475"/>
      <c r="R46" s="475"/>
      <c r="S46" s="475"/>
      <c r="T46" s="475"/>
      <c r="U46" s="476"/>
      <c r="W46" s="10"/>
    </row>
    <row r="47" spans="1:23" ht="20.25" customHeight="1" x14ac:dyDescent="0.2">
      <c r="A47" s="474"/>
      <c r="B47" s="475"/>
      <c r="C47" s="475"/>
      <c r="D47" s="475"/>
      <c r="E47" s="475"/>
      <c r="F47" s="475"/>
      <c r="G47" s="475"/>
      <c r="H47" s="475"/>
      <c r="I47" s="475"/>
      <c r="J47" s="475"/>
      <c r="K47" s="475"/>
      <c r="L47" s="475"/>
      <c r="M47" s="475"/>
      <c r="N47" s="475"/>
      <c r="O47" s="475"/>
      <c r="P47" s="475"/>
      <c r="Q47" s="475"/>
      <c r="R47" s="475"/>
      <c r="S47" s="475"/>
      <c r="T47" s="475"/>
      <c r="U47" s="476"/>
      <c r="W47" s="10"/>
    </row>
    <row r="48" spans="1:23" ht="20.25" customHeight="1" x14ac:dyDescent="0.2">
      <c r="A48" s="474"/>
      <c r="B48" s="475"/>
      <c r="C48" s="475"/>
      <c r="D48" s="475"/>
      <c r="E48" s="475"/>
      <c r="F48" s="475"/>
      <c r="G48" s="475"/>
      <c r="H48" s="475"/>
      <c r="I48" s="475"/>
      <c r="J48" s="475"/>
      <c r="K48" s="475"/>
      <c r="L48" s="475"/>
      <c r="M48" s="475"/>
      <c r="N48" s="475"/>
      <c r="O48" s="475"/>
      <c r="P48" s="475"/>
      <c r="Q48" s="475"/>
      <c r="R48" s="475"/>
      <c r="S48" s="475"/>
      <c r="T48" s="475"/>
      <c r="U48" s="476"/>
      <c r="W48" s="10"/>
    </row>
    <row r="49" spans="1:23" ht="20.25" customHeight="1" x14ac:dyDescent="0.2">
      <c r="A49" s="474"/>
      <c r="B49" s="475"/>
      <c r="C49" s="475"/>
      <c r="D49" s="475"/>
      <c r="E49" s="475"/>
      <c r="F49" s="475"/>
      <c r="G49" s="475"/>
      <c r="H49" s="475"/>
      <c r="I49" s="475"/>
      <c r="J49" s="475"/>
      <c r="K49" s="475"/>
      <c r="L49" s="475"/>
      <c r="M49" s="475"/>
      <c r="N49" s="475"/>
      <c r="O49" s="475"/>
      <c r="P49" s="475"/>
      <c r="Q49" s="475"/>
      <c r="R49" s="475"/>
      <c r="S49" s="475"/>
      <c r="T49" s="475"/>
      <c r="U49" s="476"/>
      <c r="W49" s="10"/>
    </row>
    <row r="50" spans="1:23" ht="20.25" customHeight="1" x14ac:dyDescent="0.2">
      <c r="A50" s="474"/>
      <c r="B50" s="475"/>
      <c r="C50" s="475"/>
      <c r="D50" s="475"/>
      <c r="E50" s="475"/>
      <c r="F50" s="475"/>
      <c r="G50" s="475"/>
      <c r="H50" s="475"/>
      <c r="I50" s="475"/>
      <c r="J50" s="475"/>
      <c r="K50" s="475"/>
      <c r="L50" s="475"/>
      <c r="M50" s="475"/>
      <c r="N50" s="475"/>
      <c r="O50" s="475"/>
      <c r="P50" s="475"/>
      <c r="Q50" s="475"/>
      <c r="R50" s="475"/>
      <c r="S50" s="475"/>
      <c r="T50" s="475"/>
      <c r="U50" s="476"/>
      <c r="W50" s="10"/>
    </row>
    <row r="51" spans="1:23" ht="20.25" customHeight="1" x14ac:dyDescent="0.2">
      <c r="A51" s="474"/>
      <c r="B51" s="475"/>
      <c r="C51" s="475"/>
      <c r="D51" s="475"/>
      <c r="E51" s="475"/>
      <c r="F51" s="475"/>
      <c r="G51" s="475"/>
      <c r="H51" s="475"/>
      <c r="I51" s="475"/>
      <c r="J51" s="475"/>
      <c r="K51" s="475"/>
      <c r="L51" s="475"/>
      <c r="M51" s="475"/>
      <c r="N51" s="475"/>
      <c r="O51" s="475"/>
      <c r="P51" s="475"/>
      <c r="Q51" s="475"/>
      <c r="R51" s="475"/>
      <c r="S51" s="475"/>
      <c r="T51" s="475"/>
      <c r="U51" s="476"/>
    </row>
    <row r="52" spans="1:23" ht="20.25" customHeight="1" x14ac:dyDescent="0.2">
      <c r="A52" s="474"/>
      <c r="B52" s="475"/>
      <c r="C52" s="475"/>
      <c r="D52" s="475"/>
      <c r="E52" s="475"/>
      <c r="F52" s="475"/>
      <c r="G52" s="475"/>
      <c r="H52" s="475"/>
      <c r="I52" s="475"/>
      <c r="J52" s="475"/>
      <c r="K52" s="475"/>
      <c r="L52" s="475"/>
      <c r="M52" s="475"/>
      <c r="N52" s="475"/>
      <c r="O52" s="475"/>
      <c r="P52" s="475"/>
      <c r="Q52" s="475"/>
      <c r="R52" s="475"/>
      <c r="S52" s="475"/>
      <c r="T52" s="475"/>
      <c r="U52" s="476"/>
    </row>
    <row r="53" spans="1:23" ht="13.5" thickBot="1" x14ac:dyDescent="0.25">
      <c r="A53" s="20"/>
      <c r="B53" s="21"/>
      <c r="C53" s="21"/>
      <c r="D53" s="21"/>
      <c r="E53" s="21"/>
      <c r="F53" s="21"/>
      <c r="G53" s="21"/>
      <c r="H53" s="21"/>
      <c r="I53" s="21"/>
      <c r="J53" s="21"/>
      <c r="K53" s="21"/>
      <c r="L53" s="21"/>
      <c r="M53" s="21"/>
      <c r="N53" s="21"/>
      <c r="O53" s="21"/>
      <c r="P53" s="21"/>
      <c r="Q53" s="21"/>
      <c r="R53" s="21"/>
      <c r="S53" s="21"/>
      <c r="T53" s="71"/>
      <c r="U53" s="23"/>
    </row>
    <row r="55" spans="1:23" x14ac:dyDescent="0.2">
      <c r="R55" s="333"/>
      <c r="S55" s="333"/>
      <c r="T55" s="333"/>
    </row>
    <row r="88" spans="16:16" x14ac:dyDescent="0.2">
      <c r="P88" s="2"/>
    </row>
  </sheetData>
  <mergeCells count="19">
    <mergeCell ref="A1:T1"/>
    <mergeCell ref="A2:Q2"/>
    <mergeCell ref="A3:T3"/>
    <mergeCell ref="A4:T4"/>
    <mergeCell ref="A5:T5"/>
    <mergeCell ref="A6:P6"/>
    <mergeCell ref="R6:U6"/>
    <mergeCell ref="A7:A9"/>
    <mergeCell ref="B7:P7"/>
    <mergeCell ref="B8:B9"/>
    <mergeCell ref="D8:D9"/>
    <mergeCell ref="F8:H8"/>
    <mergeCell ref="J8:L8"/>
    <mergeCell ref="N8:N9"/>
    <mergeCell ref="A13:U52"/>
    <mergeCell ref="A10:U10"/>
    <mergeCell ref="R7:U7"/>
    <mergeCell ref="P8:P9"/>
    <mergeCell ref="R8:U8"/>
  </mergeCells>
  <printOptions horizontalCentered="1"/>
  <pageMargins left="0.78740157480314965" right="0.39370078740157483" top="0.78740157480314965" bottom="0.39370078740157483" header="0.31496062992125984" footer="0.31496062992125984"/>
  <pageSetup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Y57"/>
  <sheetViews>
    <sheetView zoomScale="80" zoomScaleNormal="8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6.140625" customWidth="1"/>
    <col min="24" max="24" width="13.5703125" customWidth="1"/>
  </cols>
  <sheetData>
    <row r="1" spans="1:25" ht="18.75" customHeight="1" x14ac:dyDescent="0.2">
      <c r="A1" s="450" t="s">
        <v>0</v>
      </c>
      <c r="B1" s="450"/>
      <c r="C1" s="450"/>
      <c r="D1" s="450"/>
      <c r="E1" s="450"/>
      <c r="F1" s="450"/>
      <c r="G1" s="450"/>
      <c r="H1" s="450"/>
      <c r="I1" s="450"/>
      <c r="J1" s="450"/>
      <c r="K1" s="450"/>
      <c r="L1" s="450"/>
      <c r="M1" s="450"/>
      <c r="N1" s="450"/>
      <c r="O1" s="450"/>
      <c r="P1" s="450"/>
      <c r="Q1" s="450"/>
      <c r="R1" s="450"/>
      <c r="S1" s="450"/>
      <c r="T1" s="450"/>
      <c r="U1" s="88"/>
    </row>
    <row r="2" spans="1:25" ht="12" customHeight="1" x14ac:dyDescent="0.2">
      <c r="A2" s="451" t="s">
        <v>92</v>
      </c>
      <c r="B2" s="452"/>
      <c r="C2" s="452"/>
      <c r="D2" s="452"/>
      <c r="E2" s="452"/>
      <c r="F2" s="452"/>
      <c r="G2" s="452"/>
      <c r="H2" s="452"/>
      <c r="I2" s="452"/>
      <c r="J2" s="452"/>
      <c r="K2" s="452"/>
      <c r="L2" s="452"/>
      <c r="M2" s="452"/>
      <c r="N2" s="452"/>
      <c r="O2" s="452"/>
      <c r="P2" s="452"/>
      <c r="Q2" s="452"/>
      <c r="R2" s="88"/>
      <c r="S2" s="88"/>
      <c r="T2" s="88"/>
      <c r="U2" s="88"/>
    </row>
    <row r="3" spans="1:25" ht="14.25" customHeight="1" x14ac:dyDescent="0.2">
      <c r="A3" s="451" t="s">
        <v>104</v>
      </c>
      <c r="B3" s="452"/>
      <c r="C3" s="452"/>
      <c r="D3" s="452"/>
      <c r="E3" s="452"/>
      <c r="F3" s="452"/>
      <c r="G3" s="452"/>
      <c r="H3" s="452"/>
      <c r="I3" s="452"/>
      <c r="J3" s="452"/>
      <c r="K3" s="452"/>
      <c r="L3" s="452"/>
      <c r="M3" s="452"/>
      <c r="N3" s="452"/>
      <c r="O3" s="452"/>
      <c r="P3" s="452"/>
      <c r="Q3" s="452"/>
      <c r="R3" s="452"/>
      <c r="S3" s="452"/>
      <c r="T3" s="452"/>
      <c r="U3" s="89"/>
    </row>
    <row r="4" spans="1:25" ht="13.5" customHeight="1" x14ac:dyDescent="0.2">
      <c r="A4" s="453" t="s">
        <v>1</v>
      </c>
      <c r="B4" s="454"/>
      <c r="C4" s="454"/>
      <c r="D4" s="454"/>
      <c r="E4" s="454"/>
      <c r="F4" s="454"/>
      <c r="G4" s="454"/>
      <c r="H4" s="454"/>
      <c r="I4" s="454"/>
      <c r="J4" s="454"/>
      <c r="K4" s="454"/>
      <c r="L4" s="454"/>
      <c r="M4" s="454"/>
      <c r="N4" s="454"/>
      <c r="O4" s="454"/>
      <c r="P4" s="454"/>
      <c r="Q4" s="454"/>
      <c r="R4" s="454"/>
      <c r="S4" s="454"/>
      <c r="T4" s="454"/>
      <c r="U4" s="90"/>
    </row>
    <row r="5" spans="1:25" ht="14.25" customHeight="1" x14ac:dyDescent="0.2">
      <c r="A5" s="453" t="s">
        <v>110</v>
      </c>
      <c r="B5" s="454"/>
      <c r="C5" s="454"/>
      <c r="D5" s="454"/>
      <c r="E5" s="454"/>
      <c r="F5" s="454"/>
      <c r="G5" s="454"/>
      <c r="H5" s="454"/>
      <c r="I5" s="454"/>
      <c r="J5" s="454"/>
      <c r="K5" s="454"/>
      <c r="L5" s="454"/>
      <c r="M5" s="454"/>
      <c r="N5" s="454"/>
      <c r="O5" s="454"/>
      <c r="P5" s="454"/>
      <c r="Q5" s="454"/>
      <c r="R5" s="454"/>
      <c r="S5" s="454"/>
      <c r="T5" s="454"/>
      <c r="U5" s="90"/>
    </row>
    <row r="6" spans="1:25" ht="18" x14ac:dyDescent="0.2">
      <c r="A6" s="445" t="s">
        <v>89</v>
      </c>
      <c r="B6" s="443"/>
      <c r="C6" s="443"/>
      <c r="D6" s="443"/>
      <c r="E6" s="443"/>
      <c r="F6" s="443"/>
      <c r="G6" s="443"/>
      <c r="H6" s="443"/>
      <c r="I6" s="443"/>
      <c r="J6" s="443"/>
      <c r="K6" s="443"/>
      <c r="L6" s="443"/>
      <c r="M6" s="443"/>
      <c r="N6" s="443"/>
      <c r="O6" s="443"/>
      <c r="P6" s="444"/>
      <c r="Q6" s="85"/>
      <c r="R6" s="445" t="s">
        <v>111</v>
      </c>
      <c r="S6" s="443"/>
      <c r="T6" s="443"/>
      <c r="U6" s="444"/>
    </row>
    <row r="7" spans="1:25" ht="30" customHeight="1" x14ac:dyDescent="0.2">
      <c r="A7" s="485" t="s">
        <v>2</v>
      </c>
      <c r="B7" s="469" t="s">
        <v>3</v>
      </c>
      <c r="C7" s="469"/>
      <c r="D7" s="469"/>
      <c r="E7" s="469"/>
      <c r="F7" s="469"/>
      <c r="G7" s="469"/>
      <c r="H7" s="469"/>
      <c r="I7" s="469"/>
      <c r="J7" s="469"/>
      <c r="K7" s="469"/>
      <c r="L7" s="469"/>
      <c r="M7" s="469"/>
      <c r="N7" s="469"/>
      <c r="O7" s="469"/>
      <c r="P7" s="488"/>
      <c r="Q7" s="29"/>
      <c r="R7" s="48"/>
      <c r="S7" s="49"/>
      <c r="T7" s="49"/>
      <c r="U7" s="50"/>
    </row>
    <row r="8" spans="1:25" ht="25.5" customHeight="1" x14ac:dyDescent="0.2">
      <c r="A8" s="486"/>
      <c r="B8" s="489" t="s">
        <v>93</v>
      </c>
      <c r="C8" s="25"/>
      <c r="D8" s="464" t="s">
        <v>4</v>
      </c>
      <c r="E8" s="35"/>
      <c r="F8" s="446" t="s">
        <v>5</v>
      </c>
      <c r="G8" s="447"/>
      <c r="H8" s="448"/>
      <c r="I8" s="25"/>
      <c r="J8" s="449" t="s">
        <v>94</v>
      </c>
      <c r="K8" s="449"/>
      <c r="L8" s="449"/>
      <c r="M8" s="27"/>
      <c r="N8" s="464" t="s">
        <v>6</v>
      </c>
      <c r="O8" s="35"/>
      <c r="P8" s="492" t="s">
        <v>7</v>
      </c>
      <c r="Q8" s="37"/>
      <c r="R8" s="446" t="s">
        <v>8</v>
      </c>
      <c r="S8" s="447"/>
      <c r="T8" s="447"/>
      <c r="U8" s="448"/>
    </row>
    <row r="9" spans="1:25" ht="27.75" customHeight="1" x14ac:dyDescent="0.2">
      <c r="A9" s="487"/>
      <c r="B9" s="490"/>
      <c r="C9" s="26"/>
      <c r="D9" s="491"/>
      <c r="E9" s="28"/>
      <c r="F9" s="31" t="s">
        <v>25</v>
      </c>
      <c r="G9" s="31" t="s">
        <v>26</v>
      </c>
      <c r="H9" s="31" t="s">
        <v>27</v>
      </c>
      <c r="I9" s="34"/>
      <c r="J9" s="31" t="s">
        <v>25</v>
      </c>
      <c r="K9" s="31" t="s">
        <v>26</v>
      </c>
      <c r="L9" s="31" t="s">
        <v>27</v>
      </c>
      <c r="M9" s="28"/>
      <c r="N9" s="491"/>
      <c r="O9" s="38"/>
      <c r="P9" s="493"/>
      <c r="Q9" s="28"/>
      <c r="R9" s="31" t="s">
        <v>25</v>
      </c>
      <c r="S9" s="31" t="s">
        <v>26</v>
      </c>
      <c r="T9" s="31" t="s">
        <v>27</v>
      </c>
      <c r="U9" s="97" t="s">
        <v>134</v>
      </c>
      <c r="V9" s="36"/>
    </row>
    <row r="10" spans="1:25" s="10" customFormat="1" ht="15" customHeight="1" thickBot="1" x14ac:dyDescent="0.45">
      <c r="A10" s="479"/>
      <c r="B10" s="480"/>
      <c r="C10" s="480"/>
      <c r="D10" s="480"/>
      <c r="E10" s="480"/>
      <c r="F10" s="480"/>
      <c r="G10" s="480"/>
      <c r="H10" s="480"/>
      <c r="I10" s="480"/>
      <c r="J10" s="480"/>
      <c r="K10" s="480"/>
      <c r="L10" s="480"/>
      <c r="M10" s="480"/>
      <c r="N10" s="480"/>
      <c r="O10" s="480"/>
      <c r="P10" s="480"/>
      <c r="Q10" s="480"/>
      <c r="R10" s="480"/>
      <c r="S10" s="480"/>
      <c r="T10" s="480"/>
      <c r="U10" s="481"/>
      <c r="W10"/>
      <c r="X10"/>
      <c r="Y10"/>
    </row>
    <row r="11" spans="1:25" s="10" customFormat="1" ht="15" x14ac:dyDescent="0.25">
      <c r="A11" s="350" t="e">
        <f>VLOOKUP('HOJA DE TRABAJO DE LA UPE'!$A$2,Hoja1!$B$2:$C$35,2,FALSE)</f>
        <v>#N/A</v>
      </c>
      <c r="B11" s="337"/>
      <c r="C11" s="337"/>
      <c r="D11" s="338"/>
      <c r="E11" s="337"/>
      <c r="F11" s="339"/>
      <c r="G11" s="339"/>
      <c r="H11" s="339"/>
      <c r="I11" s="277"/>
      <c r="J11" s="339"/>
      <c r="K11" s="339"/>
      <c r="L11" s="339"/>
      <c r="M11" s="277"/>
      <c r="N11" s="340"/>
      <c r="O11" s="277"/>
      <c r="P11" s="341"/>
      <c r="Q11" s="277"/>
      <c r="R11" s="277"/>
      <c r="S11" s="277"/>
      <c r="T11" s="277"/>
      <c r="U11" s="342"/>
      <c r="W11"/>
      <c r="X11"/>
      <c r="Y11"/>
    </row>
    <row r="12" spans="1:25" s="10" customFormat="1" x14ac:dyDescent="0.2">
      <c r="A12" s="43"/>
      <c r="B12" s="343"/>
      <c r="C12" s="344"/>
      <c r="D12" s="345"/>
      <c r="E12" s="344"/>
      <c r="F12" s="346"/>
      <c r="G12" s="346"/>
      <c r="H12" s="346"/>
      <c r="I12" s="278"/>
      <c r="J12" s="346"/>
      <c r="K12" s="346"/>
      <c r="L12" s="346"/>
      <c r="M12" s="278"/>
      <c r="N12" s="278"/>
      <c r="O12" s="278"/>
      <c r="P12" s="347"/>
      <c r="Q12" s="278"/>
      <c r="R12" s="348"/>
      <c r="S12" s="348"/>
      <c r="T12" s="348"/>
      <c r="U12" s="349"/>
      <c r="W12"/>
      <c r="X12"/>
      <c r="Y12"/>
    </row>
    <row r="13" spans="1:25" s="10" customFormat="1" ht="20.25" customHeight="1" x14ac:dyDescent="0.2">
      <c r="A13" s="474" t="s">
        <v>246</v>
      </c>
      <c r="B13" s="475"/>
      <c r="C13" s="475"/>
      <c r="D13" s="475"/>
      <c r="E13" s="475"/>
      <c r="F13" s="475"/>
      <c r="G13" s="475"/>
      <c r="H13" s="475"/>
      <c r="I13" s="475"/>
      <c r="J13" s="475"/>
      <c r="K13" s="475"/>
      <c r="L13" s="475"/>
      <c r="M13" s="475"/>
      <c r="N13" s="475"/>
      <c r="O13" s="475"/>
      <c r="P13" s="475"/>
      <c r="Q13" s="475"/>
      <c r="R13" s="475"/>
      <c r="S13" s="475"/>
      <c r="T13" s="475"/>
      <c r="U13" s="476"/>
      <c r="W13"/>
      <c r="X13"/>
      <c r="Y13"/>
    </row>
    <row r="14" spans="1:25" s="10" customFormat="1" ht="20.25" customHeight="1" x14ac:dyDescent="0.2">
      <c r="A14" s="474"/>
      <c r="B14" s="475"/>
      <c r="C14" s="475"/>
      <c r="D14" s="475"/>
      <c r="E14" s="475"/>
      <c r="F14" s="475"/>
      <c r="G14" s="475"/>
      <c r="H14" s="475"/>
      <c r="I14" s="475"/>
      <c r="J14" s="475"/>
      <c r="K14" s="475"/>
      <c r="L14" s="475"/>
      <c r="M14" s="475"/>
      <c r="N14" s="475"/>
      <c r="O14" s="475"/>
      <c r="P14" s="475"/>
      <c r="Q14" s="475"/>
      <c r="R14" s="475"/>
      <c r="S14" s="475"/>
      <c r="T14" s="475"/>
      <c r="U14" s="476"/>
      <c r="W14"/>
      <c r="X14"/>
      <c r="Y14"/>
    </row>
    <row r="15" spans="1:25" s="10" customFormat="1" ht="20.25" customHeight="1" x14ac:dyDescent="0.2">
      <c r="A15" s="474"/>
      <c r="B15" s="475"/>
      <c r="C15" s="475"/>
      <c r="D15" s="475"/>
      <c r="E15" s="475"/>
      <c r="F15" s="475"/>
      <c r="G15" s="475"/>
      <c r="H15" s="475"/>
      <c r="I15" s="475"/>
      <c r="J15" s="475"/>
      <c r="K15" s="475"/>
      <c r="L15" s="475"/>
      <c r="M15" s="475"/>
      <c r="N15" s="475"/>
      <c r="O15" s="475"/>
      <c r="P15" s="475"/>
      <c r="Q15" s="475"/>
      <c r="R15" s="475"/>
      <c r="S15" s="475"/>
      <c r="T15" s="475"/>
      <c r="U15" s="476"/>
      <c r="W15"/>
      <c r="X15"/>
      <c r="Y15"/>
    </row>
    <row r="16" spans="1:25" s="10" customFormat="1" ht="20.25" customHeight="1" x14ac:dyDescent="0.2">
      <c r="A16" s="474"/>
      <c r="B16" s="475"/>
      <c r="C16" s="475"/>
      <c r="D16" s="475"/>
      <c r="E16" s="475"/>
      <c r="F16" s="475"/>
      <c r="G16" s="475"/>
      <c r="H16" s="475"/>
      <c r="I16" s="475"/>
      <c r="J16" s="475"/>
      <c r="K16" s="475"/>
      <c r="L16" s="475"/>
      <c r="M16" s="475"/>
      <c r="N16" s="475"/>
      <c r="O16" s="475"/>
      <c r="P16" s="475"/>
      <c r="Q16" s="475"/>
      <c r="R16" s="475"/>
      <c r="S16" s="475"/>
      <c r="T16" s="475"/>
      <c r="U16" s="476"/>
      <c r="W16"/>
      <c r="X16"/>
      <c r="Y16"/>
    </row>
    <row r="17" spans="1:25" s="10" customFormat="1" ht="20.25" customHeight="1" x14ac:dyDescent="0.2">
      <c r="A17" s="474"/>
      <c r="B17" s="475"/>
      <c r="C17" s="475"/>
      <c r="D17" s="475"/>
      <c r="E17" s="475"/>
      <c r="F17" s="475"/>
      <c r="G17" s="475"/>
      <c r="H17" s="475"/>
      <c r="I17" s="475"/>
      <c r="J17" s="475"/>
      <c r="K17" s="475"/>
      <c r="L17" s="475"/>
      <c r="M17" s="475"/>
      <c r="N17" s="475"/>
      <c r="O17" s="475"/>
      <c r="P17" s="475"/>
      <c r="Q17" s="475"/>
      <c r="R17" s="475"/>
      <c r="S17" s="475"/>
      <c r="T17" s="475"/>
      <c r="U17" s="476"/>
      <c r="W17"/>
      <c r="X17"/>
      <c r="Y17"/>
    </row>
    <row r="18" spans="1:25" s="10" customFormat="1" ht="20.25" customHeight="1" x14ac:dyDescent="0.2">
      <c r="A18" s="474"/>
      <c r="B18" s="475"/>
      <c r="C18" s="475"/>
      <c r="D18" s="475"/>
      <c r="E18" s="475"/>
      <c r="F18" s="475"/>
      <c r="G18" s="475"/>
      <c r="H18" s="475"/>
      <c r="I18" s="475"/>
      <c r="J18" s="475"/>
      <c r="K18" s="475"/>
      <c r="L18" s="475"/>
      <c r="M18" s="475"/>
      <c r="N18" s="475"/>
      <c r="O18" s="475"/>
      <c r="P18" s="475"/>
      <c r="Q18" s="475"/>
      <c r="R18" s="475"/>
      <c r="S18" s="475"/>
      <c r="T18" s="475"/>
      <c r="U18" s="476"/>
      <c r="W18"/>
      <c r="X18"/>
      <c r="Y18"/>
    </row>
    <row r="19" spans="1:25" s="10" customFormat="1" ht="20.25" customHeight="1" x14ac:dyDescent="0.2">
      <c r="A19" s="474"/>
      <c r="B19" s="475"/>
      <c r="C19" s="475"/>
      <c r="D19" s="475"/>
      <c r="E19" s="475"/>
      <c r="F19" s="475"/>
      <c r="G19" s="475"/>
      <c r="H19" s="475"/>
      <c r="I19" s="475"/>
      <c r="J19" s="475"/>
      <c r="K19" s="475"/>
      <c r="L19" s="475"/>
      <c r="M19" s="475"/>
      <c r="N19" s="475"/>
      <c r="O19" s="475"/>
      <c r="P19" s="475"/>
      <c r="Q19" s="475"/>
      <c r="R19" s="475"/>
      <c r="S19" s="475"/>
      <c r="T19" s="475"/>
      <c r="U19" s="476"/>
      <c r="W19"/>
      <c r="X19"/>
      <c r="Y19"/>
    </row>
    <row r="20" spans="1:25" s="10" customFormat="1" ht="20.25" customHeight="1" x14ac:dyDescent="0.2">
      <c r="A20" s="474"/>
      <c r="B20" s="475"/>
      <c r="C20" s="475"/>
      <c r="D20" s="475"/>
      <c r="E20" s="475"/>
      <c r="F20" s="475"/>
      <c r="G20" s="475"/>
      <c r="H20" s="475"/>
      <c r="I20" s="475"/>
      <c r="J20" s="475"/>
      <c r="K20" s="475"/>
      <c r="L20" s="475"/>
      <c r="M20" s="475"/>
      <c r="N20" s="475"/>
      <c r="O20" s="475"/>
      <c r="P20" s="475"/>
      <c r="Q20" s="475"/>
      <c r="R20" s="475"/>
      <c r="S20" s="475"/>
      <c r="T20" s="475"/>
      <c r="U20" s="476"/>
      <c r="W20"/>
      <c r="X20"/>
      <c r="Y20"/>
    </row>
    <row r="21" spans="1:25" s="10" customFormat="1" ht="20.25" customHeight="1" x14ac:dyDescent="0.2">
      <c r="A21" s="474"/>
      <c r="B21" s="475"/>
      <c r="C21" s="475"/>
      <c r="D21" s="475"/>
      <c r="E21" s="475"/>
      <c r="F21" s="475"/>
      <c r="G21" s="475"/>
      <c r="H21" s="475"/>
      <c r="I21" s="475"/>
      <c r="J21" s="475"/>
      <c r="K21" s="475"/>
      <c r="L21" s="475"/>
      <c r="M21" s="475"/>
      <c r="N21" s="475"/>
      <c r="O21" s="475"/>
      <c r="P21" s="475"/>
      <c r="Q21" s="475"/>
      <c r="R21" s="475"/>
      <c r="S21" s="475"/>
      <c r="T21" s="475"/>
      <c r="U21" s="476"/>
      <c r="W21"/>
      <c r="X21"/>
      <c r="Y21"/>
    </row>
    <row r="22" spans="1:25" s="10" customFormat="1" ht="20.25" customHeight="1" x14ac:dyDescent="0.2">
      <c r="A22" s="474"/>
      <c r="B22" s="475"/>
      <c r="C22" s="475"/>
      <c r="D22" s="475"/>
      <c r="E22" s="475"/>
      <c r="F22" s="475"/>
      <c r="G22" s="475"/>
      <c r="H22" s="475"/>
      <c r="I22" s="475"/>
      <c r="J22" s="475"/>
      <c r="K22" s="475"/>
      <c r="L22" s="475"/>
      <c r="M22" s="475"/>
      <c r="N22" s="475"/>
      <c r="O22" s="475"/>
      <c r="P22" s="475"/>
      <c r="Q22" s="475"/>
      <c r="R22" s="475"/>
      <c r="S22" s="475"/>
      <c r="T22" s="475"/>
      <c r="U22" s="476"/>
      <c r="W22"/>
      <c r="X22"/>
      <c r="Y22"/>
    </row>
    <row r="23" spans="1:25" s="10" customFormat="1" ht="20.25" customHeight="1" x14ac:dyDescent="0.2">
      <c r="A23" s="474"/>
      <c r="B23" s="475"/>
      <c r="C23" s="475"/>
      <c r="D23" s="475"/>
      <c r="E23" s="475"/>
      <c r="F23" s="475"/>
      <c r="G23" s="475"/>
      <c r="H23" s="475"/>
      <c r="I23" s="475"/>
      <c r="J23" s="475"/>
      <c r="K23" s="475"/>
      <c r="L23" s="475"/>
      <c r="M23" s="475"/>
      <c r="N23" s="475"/>
      <c r="O23" s="475"/>
      <c r="P23" s="475"/>
      <c r="Q23" s="475"/>
      <c r="R23" s="475"/>
      <c r="S23" s="475"/>
      <c r="T23" s="475"/>
      <c r="U23" s="476"/>
      <c r="W23"/>
      <c r="X23"/>
      <c r="Y23"/>
    </row>
    <row r="24" spans="1:25" s="10" customFormat="1" ht="20.25" customHeight="1" x14ac:dyDescent="0.2">
      <c r="A24" s="474"/>
      <c r="B24" s="475"/>
      <c r="C24" s="475"/>
      <c r="D24" s="475"/>
      <c r="E24" s="475"/>
      <c r="F24" s="475"/>
      <c r="G24" s="475"/>
      <c r="H24" s="475"/>
      <c r="I24" s="475"/>
      <c r="J24" s="475"/>
      <c r="K24" s="475"/>
      <c r="L24" s="475"/>
      <c r="M24" s="475"/>
      <c r="N24" s="475"/>
      <c r="O24" s="475"/>
      <c r="P24" s="475"/>
      <c r="Q24" s="475"/>
      <c r="R24" s="475"/>
      <c r="S24" s="475"/>
      <c r="T24" s="475"/>
      <c r="U24" s="476"/>
      <c r="W24"/>
      <c r="X24"/>
      <c r="Y24"/>
    </row>
    <row r="25" spans="1:25" s="10" customFormat="1" ht="20.25" customHeight="1" x14ac:dyDescent="0.2">
      <c r="A25" s="474"/>
      <c r="B25" s="475"/>
      <c r="C25" s="475"/>
      <c r="D25" s="475"/>
      <c r="E25" s="475"/>
      <c r="F25" s="475"/>
      <c r="G25" s="475"/>
      <c r="H25" s="475"/>
      <c r="I25" s="475"/>
      <c r="J25" s="475"/>
      <c r="K25" s="475"/>
      <c r="L25" s="475"/>
      <c r="M25" s="475"/>
      <c r="N25" s="475"/>
      <c r="O25" s="475"/>
      <c r="P25" s="475"/>
      <c r="Q25" s="475"/>
      <c r="R25" s="475"/>
      <c r="S25" s="475"/>
      <c r="T25" s="475"/>
      <c r="U25" s="476"/>
      <c r="W25"/>
      <c r="X25"/>
      <c r="Y25"/>
    </row>
    <row r="26" spans="1:25" s="10" customFormat="1" ht="20.25" customHeight="1" x14ac:dyDescent="0.2">
      <c r="A26" s="474"/>
      <c r="B26" s="475"/>
      <c r="C26" s="475"/>
      <c r="D26" s="475"/>
      <c r="E26" s="475"/>
      <c r="F26" s="475"/>
      <c r="G26" s="475"/>
      <c r="H26" s="475"/>
      <c r="I26" s="475"/>
      <c r="J26" s="475"/>
      <c r="K26" s="475"/>
      <c r="L26" s="475"/>
      <c r="M26" s="475"/>
      <c r="N26" s="475"/>
      <c r="O26" s="475"/>
      <c r="P26" s="475"/>
      <c r="Q26" s="475"/>
      <c r="R26" s="475"/>
      <c r="S26" s="475"/>
      <c r="T26" s="475"/>
      <c r="U26" s="476"/>
      <c r="W26"/>
      <c r="X26"/>
      <c r="Y26"/>
    </row>
    <row r="27" spans="1:25" s="10" customFormat="1" ht="20.25" customHeight="1" x14ac:dyDescent="0.2">
      <c r="A27" s="474"/>
      <c r="B27" s="475"/>
      <c r="C27" s="475"/>
      <c r="D27" s="475"/>
      <c r="E27" s="475"/>
      <c r="F27" s="475"/>
      <c r="G27" s="475"/>
      <c r="H27" s="475"/>
      <c r="I27" s="475"/>
      <c r="J27" s="475"/>
      <c r="K27" s="475"/>
      <c r="L27" s="475"/>
      <c r="M27" s="475"/>
      <c r="N27" s="475"/>
      <c r="O27" s="475"/>
      <c r="P27" s="475"/>
      <c r="Q27" s="475"/>
      <c r="R27" s="475"/>
      <c r="S27" s="475"/>
      <c r="T27" s="475"/>
      <c r="U27" s="476"/>
      <c r="W27"/>
      <c r="X27"/>
      <c r="Y27"/>
    </row>
    <row r="28" spans="1:25" s="10" customFormat="1" ht="20.25" customHeight="1" x14ac:dyDescent="0.2">
      <c r="A28" s="474"/>
      <c r="B28" s="475"/>
      <c r="C28" s="475"/>
      <c r="D28" s="475"/>
      <c r="E28" s="475"/>
      <c r="F28" s="475"/>
      <c r="G28" s="475"/>
      <c r="H28" s="475"/>
      <c r="I28" s="475"/>
      <c r="J28" s="475"/>
      <c r="K28" s="475"/>
      <c r="L28" s="475"/>
      <c r="M28" s="475"/>
      <c r="N28" s="475"/>
      <c r="O28" s="475"/>
      <c r="P28" s="475"/>
      <c r="Q28" s="475"/>
      <c r="R28" s="475"/>
      <c r="S28" s="475"/>
      <c r="T28" s="475"/>
      <c r="U28" s="476"/>
      <c r="W28"/>
      <c r="X28"/>
      <c r="Y28"/>
    </row>
    <row r="29" spans="1:25" s="10" customFormat="1" ht="20.25" customHeight="1" x14ac:dyDescent="0.2">
      <c r="A29" s="474"/>
      <c r="B29" s="475"/>
      <c r="C29" s="475"/>
      <c r="D29" s="475"/>
      <c r="E29" s="475"/>
      <c r="F29" s="475"/>
      <c r="G29" s="475"/>
      <c r="H29" s="475"/>
      <c r="I29" s="475"/>
      <c r="J29" s="475"/>
      <c r="K29" s="475"/>
      <c r="L29" s="475"/>
      <c r="M29" s="475"/>
      <c r="N29" s="475"/>
      <c r="O29" s="475"/>
      <c r="P29" s="475"/>
      <c r="Q29" s="475"/>
      <c r="R29" s="475"/>
      <c r="S29" s="475"/>
      <c r="T29" s="475"/>
      <c r="U29" s="476"/>
      <c r="W29"/>
      <c r="X29"/>
      <c r="Y29"/>
    </row>
    <row r="30" spans="1:25" s="10" customFormat="1" ht="20.25" customHeight="1" x14ac:dyDescent="0.2">
      <c r="A30" s="474"/>
      <c r="B30" s="475"/>
      <c r="C30" s="475"/>
      <c r="D30" s="475"/>
      <c r="E30" s="475"/>
      <c r="F30" s="475"/>
      <c r="G30" s="475"/>
      <c r="H30" s="475"/>
      <c r="I30" s="475"/>
      <c r="J30" s="475"/>
      <c r="K30" s="475"/>
      <c r="L30" s="475"/>
      <c r="M30" s="475"/>
      <c r="N30" s="475"/>
      <c r="O30" s="475"/>
      <c r="P30" s="475"/>
      <c r="Q30" s="475"/>
      <c r="R30" s="475"/>
      <c r="S30" s="475"/>
      <c r="T30" s="475"/>
      <c r="U30" s="476"/>
      <c r="W30"/>
      <c r="X30"/>
      <c r="Y30"/>
    </row>
    <row r="31" spans="1:25" s="10" customFormat="1" ht="20.25" customHeight="1" x14ac:dyDescent="0.2">
      <c r="A31" s="474"/>
      <c r="B31" s="475"/>
      <c r="C31" s="475"/>
      <c r="D31" s="475"/>
      <c r="E31" s="475"/>
      <c r="F31" s="475"/>
      <c r="G31" s="475"/>
      <c r="H31" s="475"/>
      <c r="I31" s="475"/>
      <c r="J31" s="475"/>
      <c r="K31" s="475"/>
      <c r="L31" s="475"/>
      <c r="M31" s="475"/>
      <c r="N31" s="475"/>
      <c r="O31" s="475"/>
      <c r="P31" s="475"/>
      <c r="Q31" s="475"/>
      <c r="R31" s="475"/>
      <c r="S31" s="475"/>
      <c r="T31" s="475"/>
      <c r="U31" s="476"/>
      <c r="W31"/>
      <c r="X31"/>
      <c r="Y31"/>
    </row>
    <row r="32" spans="1:25" s="10" customFormat="1" ht="20.25" customHeight="1" x14ac:dyDescent="0.2">
      <c r="A32" s="474"/>
      <c r="B32" s="475"/>
      <c r="C32" s="475"/>
      <c r="D32" s="475"/>
      <c r="E32" s="475"/>
      <c r="F32" s="475"/>
      <c r="G32" s="475"/>
      <c r="H32" s="475"/>
      <c r="I32" s="475"/>
      <c r="J32" s="475"/>
      <c r="K32" s="475"/>
      <c r="L32" s="475"/>
      <c r="M32" s="475"/>
      <c r="N32" s="475"/>
      <c r="O32" s="475"/>
      <c r="P32" s="475"/>
      <c r="Q32" s="475"/>
      <c r="R32" s="475"/>
      <c r="S32" s="475"/>
      <c r="T32" s="475"/>
      <c r="U32" s="476"/>
      <c r="W32"/>
      <c r="X32"/>
      <c r="Y32"/>
    </row>
    <row r="33" spans="1:25" s="10" customFormat="1" ht="20.25" customHeight="1" x14ac:dyDescent="0.2">
      <c r="A33" s="474"/>
      <c r="B33" s="475"/>
      <c r="C33" s="475"/>
      <c r="D33" s="475"/>
      <c r="E33" s="475"/>
      <c r="F33" s="475"/>
      <c r="G33" s="475"/>
      <c r="H33" s="475"/>
      <c r="I33" s="475"/>
      <c r="J33" s="475"/>
      <c r="K33" s="475"/>
      <c r="L33" s="475"/>
      <c r="M33" s="475"/>
      <c r="N33" s="475"/>
      <c r="O33" s="475"/>
      <c r="P33" s="475"/>
      <c r="Q33" s="475"/>
      <c r="R33" s="475"/>
      <c r="S33" s="475"/>
      <c r="T33" s="475"/>
      <c r="U33" s="476"/>
      <c r="W33"/>
      <c r="X33"/>
      <c r="Y33"/>
    </row>
    <row r="34" spans="1:25" s="10" customFormat="1" ht="20.25" customHeight="1" x14ac:dyDescent="0.2">
      <c r="A34" s="474"/>
      <c r="B34" s="475"/>
      <c r="C34" s="475"/>
      <c r="D34" s="475"/>
      <c r="E34" s="475"/>
      <c r="F34" s="475"/>
      <c r="G34" s="475"/>
      <c r="H34" s="475"/>
      <c r="I34" s="475"/>
      <c r="J34" s="475"/>
      <c r="K34" s="475"/>
      <c r="L34" s="475"/>
      <c r="M34" s="475"/>
      <c r="N34" s="475"/>
      <c r="O34" s="475"/>
      <c r="P34" s="475"/>
      <c r="Q34" s="475"/>
      <c r="R34" s="475"/>
      <c r="S34" s="475"/>
      <c r="T34" s="475"/>
      <c r="U34" s="476"/>
      <c r="W34"/>
      <c r="X34"/>
      <c r="Y34"/>
    </row>
    <row r="35" spans="1:25" s="10" customFormat="1" ht="20.25" customHeight="1" x14ac:dyDescent="0.2">
      <c r="A35" s="474"/>
      <c r="B35" s="475"/>
      <c r="C35" s="475"/>
      <c r="D35" s="475"/>
      <c r="E35" s="475"/>
      <c r="F35" s="475"/>
      <c r="G35" s="475"/>
      <c r="H35" s="475"/>
      <c r="I35" s="475"/>
      <c r="J35" s="475"/>
      <c r="K35" s="475"/>
      <c r="L35" s="475"/>
      <c r="M35" s="475"/>
      <c r="N35" s="475"/>
      <c r="O35" s="475"/>
      <c r="P35" s="475"/>
      <c r="Q35" s="475"/>
      <c r="R35" s="475"/>
      <c r="S35" s="475"/>
      <c r="T35" s="475"/>
      <c r="U35" s="476"/>
      <c r="W35"/>
      <c r="X35"/>
      <c r="Y35"/>
    </row>
    <row r="36" spans="1:25" s="10" customFormat="1" ht="20.25" customHeight="1" x14ac:dyDescent="0.2">
      <c r="A36" s="474"/>
      <c r="B36" s="475"/>
      <c r="C36" s="475"/>
      <c r="D36" s="475"/>
      <c r="E36" s="475"/>
      <c r="F36" s="475"/>
      <c r="G36" s="475"/>
      <c r="H36" s="475"/>
      <c r="I36" s="475"/>
      <c r="J36" s="475"/>
      <c r="K36" s="475"/>
      <c r="L36" s="475"/>
      <c r="M36" s="475"/>
      <c r="N36" s="475"/>
      <c r="O36" s="475"/>
      <c r="P36" s="475"/>
      <c r="Q36" s="475"/>
      <c r="R36" s="475"/>
      <c r="S36" s="475"/>
      <c r="T36" s="475"/>
      <c r="U36" s="476"/>
      <c r="W36"/>
      <c r="X36"/>
      <c r="Y36"/>
    </row>
    <row r="37" spans="1:25" s="10" customFormat="1" ht="20.25" customHeight="1" x14ac:dyDescent="0.2">
      <c r="A37" s="474"/>
      <c r="B37" s="475"/>
      <c r="C37" s="475"/>
      <c r="D37" s="475"/>
      <c r="E37" s="475"/>
      <c r="F37" s="475"/>
      <c r="G37" s="475"/>
      <c r="H37" s="475"/>
      <c r="I37" s="475"/>
      <c r="J37" s="475"/>
      <c r="K37" s="475"/>
      <c r="L37" s="475"/>
      <c r="M37" s="475"/>
      <c r="N37" s="475"/>
      <c r="O37" s="475"/>
      <c r="P37" s="475"/>
      <c r="Q37" s="475"/>
      <c r="R37" s="475"/>
      <c r="S37" s="475"/>
      <c r="T37" s="475"/>
      <c r="U37" s="476"/>
      <c r="W37"/>
      <c r="X37"/>
      <c r="Y37"/>
    </row>
    <row r="38" spans="1:25" s="10" customFormat="1" ht="20.25" customHeight="1" x14ac:dyDescent="0.2">
      <c r="A38" s="474"/>
      <c r="B38" s="475"/>
      <c r="C38" s="475"/>
      <c r="D38" s="475"/>
      <c r="E38" s="475"/>
      <c r="F38" s="475"/>
      <c r="G38" s="475"/>
      <c r="H38" s="475"/>
      <c r="I38" s="475"/>
      <c r="J38" s="475"/>
      <c r="K38" s="475"/>
      <c r="L38" s="475"/>
      <c r="M38" s="475"/>
      <c r="N38" s="475"/>
      <c r="O38" s="475"/>
      <c r="P38" s="475"/>
      <c r="Q38" s="475"/>
      <c r="R38" s="475"/>
      <c r="S38" s="475"/>
      <c r="T38" s="475"/>
      <c r="U38" s="476"/>
      <c r="W38"/>
      <c r="X38"/>
      <c r="Y38"/>
    </row>
    <row r="39" spans="1:25" s="10" customFormat="1" ht="20.25" customHeight="1" x14ac:dyDescent="0.2">
      <c r="A39" s="474"/>
      <c r="B39" s="475"/>
      <c r="C39" s="475"/>
      <c r="D39" s="475"/>
      <c r="E39" s="475"/>
      <c r="F39" s="475"/>
      <c r="G39" s="475"/>
      <c r="H39" s="475"/>
      <c r="I39" s="475"/>
      <c r="J39" s="475"/>
      <c r="K39" s="475"/>
      <c r="L39" s="475"/>
      <c r="M39" s="475"/>
      <c r="N39" s="475"/>
      <c r="O39" s="475"/>
      <c r="P39" s="475"/>
      <c r="Q39" s="475"/>
      <c r="R39" s="475"/>
      <c r="S39" s="475"/>
      <c r="T39" s="475"/>
      <c r="U39" s="476"/>
      <c r="W39"/>
      <c r="X39"/>
      <c r="Y39"/>
    </row>
    <row r="40" spans="1:25" s="10" customFormat="1" ht="20.25" customHeight="1" x14ac:dyDescent="0.2">
      <c r="A40" s="474"/>
      <c r="B40" s="475"/>
      <c r="C40" s="475"/>
      <c r="D40" s="475"/>
      <c r="E40" s="475"/>
      <c r="F40" s="475"/>
      <c r="G40" s="475"/>
      <c r="H40" s="475"/>
      <c r="I40" s="475"/>
      <c r="J40" s="475"/>
      <c r="K40" s="475"/>
      <c r="L40" s="475"/>
      <c r="M40" s="475"/>
      <c r="N40" s="475"/>
      <c r="O40" s="475"/>
      <c r="P40" s="475"/>
      <c r="Q40" s="475"/>
      <c r="R40" s="475"/>
      <c r="S40" s="475"/>
      <c r="T40" s="475"/>
      <c r="U40" s="476"/>
      <c r="W40"/>
      <c r="X40"/>
      <c r="Y40"/>
    </row>
    <row r="41" spans="1:25" s="10" customFormat="1" ht="20.25" customHeight="1" x14ac:dyDescent="0.2">
      <c r="A41" s="474"/>
      <c r="B41" s="475"/>
      <c r="C41" s="475"/>
      <c r="D41" s="475"/>
      <c r="E41" s="475"/>
      <c r="F41" s="475"/>
      <c r="G41" s="475"/>
      <c r="H41" s="475"/>
      <c r="I41" s="475"/>
      <c r="J41" s="475"/>
      <c r="K41" s="475"/>
      <c r="L41" s="475"/>
      <c r="M41" s="475"/>
      <c r="N41" s="475"/>
      <c r="O41" s="475"/>
      <c r="P41" s="475"/>
      <c r="Q41" s="475"/>
      <c r="R41" s="475"/>
      <c r="S41" s="475"/>
      <c r="T41" s="475"/>
      <c r="U41" s="476"/>
      <c r="W41"/>
      <c r="X41"/>
      <c r="Y41"/>
    </row>
    <row r="42" spans="1:25" s="10" customFormat="1" ht="20.25" customHeight="1" x14ac:dyDescent="0.2">
      <c r="A42" s="474"/>
      <c r="B42" s="475"/>
      <c r="C42" s="475"/>
      <c r="D42" s="475"/>
      <c r="E42" s="475"/>
      <c r="F42" s="475"/>
      <c r="G42" s="475"/>
      <c r="H42" s="475"/>
      <c r="I42" s="475"/>
      <c r="J42" s="475"/>
      <c r="K42" s="475"/>
      <c r="L42" s="475"/>
      <c r="M42" s="475"/>
      <c r="N42" s="475"/>
      <c r="O42" s="475"/>
      <c r="P42" s="475"/>
      <c r="Q42" s="475"/>
      <c r="R42" s="475"/>
      <c r="S42" s="475"/>
      <c r="T42" s="475"/>
      <c r="U42" s="476"/>
      <c r="W42"/>
      <c r="X42"/>
      <c r="Y42"/>
    </row>
    <row r="43" spans="1:25" s="10" customFormat="1" ht="20.25" customHeight="1" x14ac:dyDescent="0.2">
      <c r="A43" s="474"/>
      <c r="B43" s="475"/>
      <c r="C43" s="475"/>
      <c r="D43" s="475"/>
      <c r="E43" s="475"/>
      <c r="F43" s="475"/>
      <c r="G43" s="475"/>
      <c r="H43" s="475"/>
      <c r="I43" s="475"/>
      <c r="J43" s="475"/>
      <c r="K43" s="475"/>
      <c r="L43" s="475"/>
      <c r="M43" s="475"/>
      <c r="N43" s="475"/>
      <c r="O43" s="475"/>
      <c r="P43" s="475"/>
      <c r="Q43" s="475"/>
      <c r="R43" s="475"/>
      <c r="S43" s="475"/>
      <c r="T43" s="475"/>
      <c r="U43" s="476"/>
      <c r="W43"/>
      <c r="X43"/>
      <c r="Y43"/>
    </row>
    <row r="44" spans="1:25" s="10" customFormat="1" ht="20.25" customHeight="1" x14ac:dyDescent="0.2">
      <c r="A44" s="474"/>
      <c r="B44" s="475"/>
      <c r="C44" s="475"/>
      <c r="D44" s="475"/>
      <c r="E44" s="475"/>
      <c r="F44" s="475"/>
      <c r="G44" s="475"/>
      <c r="H44" s="475"/>
      <c r="I44" s="475"/>
      <c r="J44" s="475"/>
      <c r="K44" s="475"/>
      <c r="L44" s="475"/>
      <c r="M44" s="475"/>
      <c r="N44" s="475"/>
      <c r="O44" s="475"/>
      <c r="P44" s="475"/>
      <c r="Q44" s="475"/>
      <c r="R44" s="475"/>
      <c r="S44" s="475"/>
      <c r="T44" s="475"/>
      <c r="U44" s="476"/>
      <c r="W44"/>
      <c r="X44"/>
      <c r="Y44"/>
    </row>
    <row r="45" spans="1:25" s="10" customFormat="1" ht="20.25" customHeight="1" x14ac:dyDescent="0.2">
      <c r="A45" s="474"/>
      <c r="B45" s="475"/>
      <c r="C45" s="475"/>
      <c r="D45" s="475"/>
      <c r="E45" s="475"/>
      <c r="F45" s="475"/>
      <c r="G45" s="475"/>
      <c r="H45" s="475"/>
      <c r="I45" s="475"/>
      <c r="J45" s="475"/>
      <c r="K45" s="475"/>
      <c r="L45" s="475"/>
      <c r="M45" s="475"/>
      <c r="N45" s="475"/>
      <c r="O45" s="475"/>
      <c r="P45" s="475"/>
      <c r="Q45" s="475"/>
      <c r="R45" s="475"/>
      <c r="S45" s="475"/>
      <c r="T45" s="475"/>
      <c r="U45" s="476"/>
      <c r="W45"/>
      <c r="X45"/>
      <c r="Y45"/>
    </row>
    <row r="46" spans="1:25" s="10" customFormat="1" ht="20.25" customHeight="1" x14ac:dyDescent="0.2">
      <c r="A46" s="474"/>
      <c r="B46" s="475"/>
      <c r="C46" s="475"/>
      <c r="D46" s="475"/>
      <c r="E46" s="475"/>
      <c r="F46" s="475"/>
      <c r="G46" s="475"/>
      <c r="H46" s="475"/>
      <c r="I46" s="475"/>
      <c r="J46" s="475"/>
      <c r="K46" s="475"/>
      <c r="L46" s="475"/>
      <c r="M46" s="475"/>
      <c r="N46" s="475"/>
      <c r="O46" s="475"/>
      <c r="P46" s="475"/>
      <c r="Q46" s="475"/>
      <c r="R46" s="475"/>
      <c r="S46" s="475"/>
      <c r="T46" s="475"/>
      <c r="U46" s="476"/>
      <c r="W46"/>
      <c r="X46"/>
      <c r="Y46"/>
    </row>
    <row r="47" spans="1:25" s="10" customFormat="1" ht="20.25" customHeight="1" x14ac:dyDescent="0.2">
      <c r="A47" s="474"/>
      <c r="B47" s="475"/>
      <c r="C47" s="475"/>
      <c r="D47" s="475"/>
      <c r="E47" s="475"/>
      <c r="F47" s="475"/>
      <c r="G47" s="475"/>
      <c r="H47" s="475"/>
      <c r="I47" s="475"/>
      <c r="J47" s="475"/>
      <c r="K47" s="475"/>
      <c r="L47" s="475"/>
      <c r="M47" s="475"/>
      <c r="N47" s="475"/>
      <c r="O47" s="475"/>
      <c r="P47" s="475"/>
      <c r="Q47" s="475"/>
      <c r="R47" s="475"/>
      <c r="S47" s="475"/>
      <c r="T47" s="475"/>
      <c r="U47" s="476"/>
      <c r="W47"/>
      <c r="X47"/>
      <c r="Y47"/>
    </row>
    <row r="48" spans="1:25" s="10" customFormat="1" ht="20.25" customHeight="1" x14ac:dyDescent="0.2">
      <c r="A48" s="474"/>
      <c r="B48" s="475"/>
      <c r="C48" s="475"/>
      <c r="D48" s="475"/>
      <c r="E48" s="475"/>
      <c r="F48" s="475"/>
      <c r="G48" s="475"/>
      <c r="H48" s="475"/>
      <c r="I48" s="475"/>
      <c r="J48" s="475"/>
      <c r="K48" s="475"/>
      <c r="L48" s="475"/>
      <c r="M48" s="475"/>
      <c r="N48" s="475"/>
      <c r="O48" s="475"/>
      <c r="P48" s="475"/>
      <c r="Q48" s="475"/>
      <c r="R48" s="475"/>
      <c r="S48" s="475"/>
      <c r="T48" s="475"/>
      <c r="U48" s="476"/>
      <c r="W48"/>
      <c r="X48"/>
      <c r="Y48"/>
    </row>
    <row r="49" spans="1:25" s="10" customFormat="1" ht="20.25" customHeight="1" x14ac:dyDescent="0.2">
      <c r="A49" s="474"/>
      <c r="B49" s="475"/>
      <c r="C49" s="475"/>
      <c r="D49" s="475"/>
      <c r="E49" s="475"/>
      <c r="F49" s="475"/>
      <c r="G49" s="475"/>
      <c r="H49" s="475"/>
      <c r="I49" s="475"/>
      <c r="J49" s="475"/>
      <c r="K49" s="475"/>
      <c r="L49" s="475"/>
      <c r="M49" s="475"/>
      <c r="N49" s="475"/>
      <c r="O49" s="475"/>
      <c r="P49" s="475"/>
      <c r="Q49" s="475"/>
      <c r="R49" s="475"/>
      <c r="S49" s="475"/>
      <c r="T49" s="475"/>
      <c r="U49" s="476"/>
      <c r="W49"/>
      <c r="X49"/>
      <c r="Y49"/>
    </row>
    <row r="50" spans="1:25" s="10" customFormat="1" ht="20.25" customHeight="1" x14ac:dyDescent="0.2">
      <c r="A50" s="474"/>
      <c r="B50" s="475"/>
      <c r="C50" s="475"/>
      <c r="D50" s="475"/>
      <c r="E50" s="475"/>
      <c r="F50" s="475"/>
      <c r="G50" s="475"/>
      <c r="H50" s="475"/>
      <c r="I50" s="475"/>
      <c r="J50" s="475"/>
      <c r="K50" s="475"/>
      <c r="L50" s="475"/>
      <c r="M50" s="475"/>
      <c r="N50" s="475"/>
      <c r="O50" s="475"/>
      <c r="P50" s="475"/>
      <c r="Q50" s="475"/>
      <c r="R50" s="475"/>
      <c r="S50" s="475"/>
      <c r="T50" s="475"/>
      <c r="U50" s="476"/>
      <c r="W50"/>
      <c r="X50"/>
      <c r="Y50"/>
    </row>
    <row r="51" spans="1:25" s="10" customFormat="1" ht="20.25" customHeight="1" x14ac:dyDescent="0.2">
      <c r="A51" s="474"/>
      <c r="B51" s="475"/>
      <c r="C51" s="475"/>
      <c r="D51" s="475"/>
      <c r="E51" s="475"/>
      <c r="F51" s="475"/>
      <c r="G51" s="475"/>
      <c r="H51" s="475"/>
      <c r="I51" s="475"/>
      <c r="J51" s="475"/>
      <c r="K51" s="475"/>
      <c r="L51" s="475"/>
      <c r="M51" s="475"/>
      <c r="N51" s="475"/>
      <c r="O51" s="475"/>
      <c r="P51" s="475"/>
      <c r="Q51" s="475"/>
      <c r="R51" s="475"/>
      <c r="S51" s="475"/>
      <c r="T51" s="475"/>
      <c r="U51" s="476"/>
      <c r="W51"/>
      <c r="X51"/>
      <c r="Y51"/>
    </row>
    <row r="52" spans="1:25" s="10" customFormat="1" ht="20.25" customHeight="1" x14ac:dyDescent="0.2">
      <c r="A52" s="474"/>
      <c r="B52" s="475"/>
      <c r="C52" s="475"/>
      <c r="D52" s="475"/>
      <c r="E52" s="475"/>
      <c r="F52" s="475"/>
      <c r="G52" s="475"/>
      <c r="H52" s="475"/>
      <c r="I52" s="475"/>
      <c r="J52" s="475"/>
      <c r="K52" s="475"/>
      <c r="L52" s="475"/>
      <c r="M52" s="475"/>
      <c r="N52" s="475"/>
      <c r="O52" s="475"/>
      <c r="P52" s="475"/>
      <c r="Q52" s="475"/>
      <c r="R52" s="475"/>
      <c r="S52" s="475"/>
      <c r="T52" s="475"/>
      <c r="U52" s="476"/>
      <c r="W52"/>
      <c r="X52"/>
      <c r="Y52"/>
    </row>
    <row r="53" spans="1:25" s="10" customFormat="1" ht="13.5" thickBot="1" x14ac:dyDescent="0.25">
      <c r="A53" s="20"/>
      <c r="B53" s="21"/>
      <c r="C53" s="21"/>
      <c r="D53" s="21"/>
      <c r="E53" s="21"/>
      <c r="F53" s="21"/>
      <c r="G53" s="21"/>
      <c r="H53" s="21"/>
      <c r="I53" s="21"/>
      <c r="J53" s="21"/>
      <c r="K53" s="21"/>
      <c r="L53" s="21"/>
      <c r="M53" s="21"/>
      <c r="N53" s="21"/>
      <c r="O53" s="21"/>
      <c r="P53" s="21"/>
      <c r="Q53" s="21"/>
      <c r="R53" s="334"/>
      <c r="S53" s="334"/>
      <c r="T53" s="334"/>
      <c r="U53" s="23"/>
      <c r="W53"/>
      <c r="X53"/>
      <c r="Y53"/>
    </row>
    <row r="57" spans="1:25" x14ac:dyDescent="0.2">
      <c r="U57" s="3"/>
    </row>
  </sheetData>
  <mergeCells count="18">
    <mergeCell ref="A6:P6"/>
    <mergeCell ref="R6:U6"/>
    <mergeCell ref="A1:T1"/>
    <mergeCell ref="A2:Q2"/>
    <mergeCell ref="A3:T3"/>
    <mergeCell ref="A4:T4"/>
    <mergeCell ref="A5:T5"/>
    <mergeCell ref="A13:U52"/>
    <mergeCell ref="A10:U10"/>
    <mergeCell ref="A7:A9"/>
    <mergeCell ref="B7:P7"/>
    <mergeCell ref="B8:B9"/>
    <mergeCell ref="D8:D9"/>
    <mergeCell ref="F8:H8"/>
    <mergeCell ref="J8:L8"/>
    <mergeCell ref="N8:N9"/>
    <mergeCell ref="P8:P9"/>
    <mergeCell ref="R8:U8"/>
  </mergeCells>
  <printOptions horizontalCentered="1"/>
  <pageMargins left="0.78740157480314965" right="0.39370078740157483" top="0.78740157480314965" bottom="0.39370078740157483" header="0.31496062992125984" footer="0.31496062992125984"/>
  <pageSetup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H50"/>
  <sheetViews>
    <sheetView view="pageBreakPreview" topLeftCell="A7" zoomScale="50" zoomScaleNormal="75" zoomScaleSheetLayoutView="50" workbookViewId="0">
      <selection activeCell="Y39" sqref="Y39"/>
    </sheetView>
  </sheetViews>
  <sheetFormatPr baseColWidth="10" defaultRowHeight="12.75" x14ac:dyDescent="0.2"/>
  <cols>
    <col min="1" max="1" width="20.85546875" customWidth="1"/>
    <col min="2" max="2" width="37.5703125"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8.7109375" customWidth="1"/>
    <col min="19" max="19" width="9.140625" customWidth="1"/>
    <col min="20" max="20" width="12.7109375" customWidth="1"/>
    <col min="21" max="21" width="12" customWidth="1"/>
    <col min="22" max="22" width="13.28515625" bestFit="1" customWidth="1"/>
    <col min="23" max="23" width="15.28515625" customWidth="1"/>
    <col min="24" max="24" width="15" customWidth="1"/>
    <col min="25" max="25" width="12.85546875" customWidth="1"/>
    <col min="26" max="26" width="14.140625" customWidth="1"/>
    <col min="27" max="27" width="14.7109375" customWidth="1"/>
    <col min="28" max="28" width="9.42578125" customWidth="1"/>
  </cols>
  <sheetData>
    <row r="1" spans="1:34" s="105" customFormat="1" ht="20.25" customHeight="1" x14ac:dyDescent="0.2">
      <c r="A1" s="530" t="s">
        <v>195</v>
      </c>
      <c r="B1" s="531"/>
      <c r="C1" s="531"/>
      <c r="D1" s="531"/>
      <c r="E1" s="531"/>
      <c r="F1" s="531"/>
      <c r="G1" s="531"/>
      <c r="H1" s="531"/>
      <c r="I1" s="531"/>
      <c r="J1" s="531"/>
      <c r="K1" s="531"/>
      <c r="L1" s="531"/>
      <c r="M1" s="531"/>
      <c r="N1" s="531"/>
      <c r="O1" s="531"/>
      <c r="P1" s="531"/>
      <c r="Q1" s="531"/>
      <c r="R1" s="104"/>
      <c r="S1" s="104"/>
      <c r="T1" s="104"/>
    </row>
    <row r="2" spans="1:34" s="105" customFormat="1" ht="20.25" customHeight="1" x14ac:dyDescent="0.2">
      <c r="A2" s="531" t="s">
        <v>112</v>
      </c>
      <c r="B2" s="531"/>
      <c r="C2" s="531"/>
      <c r="D2" s="531"/>
      <c r="E2" s="531"/>
      <c r="F2" s="531"/>
      <c r="G2" s="531"/>
      <c r="H2" s="531"/>
      <c r="I2" s="531"/>
      <c r="J2" s="531"/>
      <c r="K2" s="531"/>
      <c r="L2" s="531"/>
      <c r="M2" s="531"/>
      <c r="N2" s="531"/>
      <c r="O2" s="531"/>
      <c r="P2" s="531"/>
      <c r="Q2" s="531"/>
      <c r="R2" s="104"/>
      <c r="S2" s="533" t="s">
        <v>194</v>
      </c>
      <c r="T2" s="534"/>
      <c r="U2" s="534"/>
      <c r="V2" s="534"/>
      <c r="W2" s="534"/>
      <c r="X2" s="534"/>
      <c r="Y2" s="534"/>
      <c r="Z2" s="534"/>
      <c r="AA2" s="535"/>
    </row>
    <row r="3" spans="1:34" s="105" customFormat="1" ht="20.25" customHeight="1" x14ac:dyDescent="0.2">
      <c r="A3" s="531" t="s">
        <v>14</v>
      </c>
      <c r="B3" s="531"/>
      <c r="C3" s="531"/>
      <c r="D3" s="531"/>
      <c r="E3" s="531"/>
      <c r="F3" s="531"/>
      <c r="G3" s="531"/>
      <c r="H3" s="531"/>
      <c r="I3" s="531"/>
      <c r="J3" s="531"/>
      <c r="K3" s="531"/>
      <c r="L3" s="531"/>
      <c r="M3" s="531"/>
      <c r="N3" s="531"/>
      <c r="O3" s="531"/>
      <c r="P3" s="531"/>
      <c r="Q3" s="531"/>
      <c r="R3" s="104"/>
      <c r="S3" s="104"/>
      <c r="T3" s="104"/>
    </row>
    <row r="4" spans="1:34" s="105" customFormat="1" ht="20.25" customHeight="1" x14ac:dyDescent="0.2">
      <c r="A4" s="532" t="s">
        <v>1</v>
      </c>
      <c r="B4" s="532"/>
      <c r="C4" s="532"/>
      <c r="D4" s="532"/>
      <c r="E4" s="532"/>
      <c r="F4" s="532"/>
      <c r="G4" s="532"/>
      <c r="H4" s="532"/>
      <c r="I4" s="532"/>
      <c r="J4" s="532"/>
      <c r="K4" s="532"/>
      <c r="L4" s="532"/>
      <c r="M4" s="532"/>
      <c r="N4" s="532"/>
      <c r="O4" s="532"/>
      <c r="P4" s="532"/>
      <c r="Q4" s="532"/>
      <c r="S4" s="543" t="s">
        <v>43</v>
      </c>
      <c r="T4" s="544"/>
      <c r="U4" s="544"/>
      <c r="V4" s="544"/>
      <c r="W4" s="544"/>
      <c r="X4" s="544"/>
      <c r="Y4" s="544"/>
      <c r="Z4" s="544"/>
      <c r="AA4" s="545"/>
      <c r="AD4" s="106"/>
    </row>
    <row r="5" spans="1:34" s="105" customFormat="1" ht="20.25" customHeight="1" x14ac:dyDescent="0.2">
      <c r="A5" s="532" t="s">
        <v>113</v>
      </c>
      <c r="B5" s="532"/>
      <c r="C5" s="532"/>
      <c r="D5" s="532"/>
      <c r="E5" s="532"/>
      <c r="F5" s="532"/>
      <c r="G5" s="532"/>
      <c r="H5" s="532"/>
      <c r="I5" s="532"/>
      <c r="J5" s="532"/>
      <c r="K5" s="532"/>
      <c r="L5" s="532"/>
      <c r="M5" s="532"/>
      <c r="N5" s="532"/>
      <c r="O5" s="532"/>
      <c r="P5" s="532"/>
      <c r="Q5" s="532"/>
      <c r="S5" s="551">
        <f>V32</f>
        <v>0</v>
      </c>
      <c r="T5" s="552"/>
      <c r="U5" s="552"/>
      <c r="V5" s="552"/>
      <c r="W5" s="552"/>
      <c r="X5" s="552"/>
      <c r="Y5" s="552"/>
      <c r="Z5" s="552"/>
      <c r="AA5" s="553"/>
      <c r="AC5" s="554" t="s">
        <v>213</v>
      </c>
      <c r="AD5" s="554"/>
      <c r="AE5" s="554"/>
      <c r="AF5" s="554"/>
      <c r="AG5" s="554"/>
      <c r="AH5" s="554"/>
    </row>
    <row r="6" spans="1:34" ht="18" x14ac:dyDescent="0.25">
      <c r="A6" s="508" t="s">
        <v>74</v>
      </c>
      <c r="B6" s="509"/>
      <c r="C6" s="509"/>
      <c r="D6" s="509"/>
      <c r="E6" s="509"/>
      <c r="F6" s="509"/>
      <c r="G6" s="509"/>
      <c r="H6" s="509"/>
      <c r="I6" s="509"/>
      <c r="J6" s="509"/>
      <c r="K6" s="509"/>
      <c r="L6" s="509"/>
      <c r="M6" s="510"/>
      <c r="N6" s="233"/>
      <c r="O6" s="508" t="s">
        <v>114</v>
      </c>
      <c r="P6" s="509"/>
      <c r="Q6" s="510"/>
      <c r="R6" s="1"/>
      <c r="S6" s="546">
        <v>0.2</v>
      </c>
      <c r="T6" s="547"/>
      <c r="U6" s="547"/>
      <c r="V6" s="546">
        <v>0.7</v>
      </c>
      <c r="W6" s="547"/>
      <c r="X6" s="547"/>
      <c r="Y6" s="546">
        <v>0.1</v>
      </c>
      <c r="Z6" s="547"/>
      <c r="AA6" s="547"/>
      <c r="AB6" s="103">
        <f>S6+V6+Y6</f>
        <v>0.99999999999999989</v>
      </c>
      <c r="AC6" s="554"/>
      <c r="AD6" s="554"/>
      <c r="AE6" s="554"/>
      <c r="AF6" s="554"/>
      <c r="AG6" s="554"/>
      <c r="AH6" s="554"/>
    </row>
    <row r="7" spans="1:34" ht="12.75" customHeight="1" x14ac:dyDescent="0.2">
      <c r="A7" s="511" t="s">
        <v>2</v>
      </c>
      <c r="B7" s="512" t="s">
        <v>13</v>
      </c>
      <c r="C7" s="519" t="s">
        <v>15</v>
      </c>
      <c r="D7" s="520"/>
      <c r="E7" s="520"/>
      <c r="F7" s="520"/>
      <c r="G7" s="520"/>
      <c r="H7" s="520"/>
      <c r="I7" s="520"/>
      <c r="J7" s="520"/>
      <c r="K7" s="520"/>
      <c r="L7" s="520"/>
      <c r="M7" s="521"/>
      <c r="N7" s="234"/>
      <c r="O7" s="513" t="s">
        <v>75</v>
      </c>
      <c r="P7" s="514"/>
      <c r="Q7" s="515"/>
      <c r="S7" s="497">
        <f>S5*S6</f>
        <v>0</v>
      </c>
      <c r="T7" s="498"/>
      <c r="U7" s="499"/>
      <c r="V7" s="497">
        <f>S5*V6</f>
        <v>0</v>
      </c>
      <c r="W7" s="498"/>
      <c r="X7" s="499"/>
      <c r="Y7" s="497">
        <f>Y6*S5</f>
        <v>0</v>
      </c>
      <c r="Z7" s="498"/>
      <c r="AA7" s="499"/>
      <c r="AB7" s="555">
        <f>S7+V7+Y7</f>
        <v>0</v>
      </c>
      <c r="AC7" s="554"/>
      <c r="AD7" s="554"/>
      <c r="AE7" s="554"/>
      <c r="AF7" s="554"/>
      <c r="AG7" s="554"/>
      <c r="AH7" s="554"/>
    </row>
    <row r="8" spans="1:34" ht="12.75" customHeight="1" x14ac:dyDescent="0.2">
      <c r="A8" s="511"/>
      <c r="B8" s="512"/>
      <c r="C8" s="522" t="s">
        <v>133</v>
      </c>
      <c r="D8" s="523"/>
      <c r="E8" s="524"/>
      <c r="F8" s="189"/>
      <c r="G8" s="525" t="s">
        <v>16</v>
      </c>
      <c r="H8" s="523"/>
      <c r="I8" s="524"/>
      <c r="J8" s="190"/>
      <c r="K8" s="526" t="s">
        <v>17</v>
      </c>
      <c r="L8" s="527"/>
      <c r="M8" s="528"/>
      <c r="N8" s="191"/>
      <c r="O8" s="516"/>
      <c r="P8" s="517"/>
      <c r="Q8" s="518"/>
      <c r="S8" s="500"/>
      <c r="T8" s="501"/>
      <c r="U8" s="502"/>
      <c r="V8" s="500"/>
      <c r="W8" s="501"/>
      <c r="X8" s="502"/>
      <c r="Y8" s="500"/>
      <c r="Z8" s="501"/>
      <c r="AA8" s="502"/>
      <c r="AB8" s="556"/>
    </row>
    <row r="9" spans="1:34" x14ac:dyDescent="0.2">
      <c r="A9" s="511"/>
      <c r="B9" s="512"/>
      <c r="C9" s="115" t="s">
        <v>29</v>
      </c>
      <c r="D9" s="115" t="s">
        <v>30</v>
      </c>
      <c r="E9" s="115" t="s">
        <v>31</v>
      </c>
      <c r="F9" s="192"/>
      <c r="G9" s="115" t="s">
        <v>29</v>
      </c>
      <c r="H9" s="115" t="s">
        <v>30</v>
      </c>
      <c r="I9" s="115" t="s">
        <v>31</v>
      </c>
      <c r="J9" s="192"/>
      <c r="K9" s="115" t="s">
        <v>29</v>
      </c>
      <c r="L9" s="115" t="s">
        <v>30</v>
      </c>
      <c r="M9" s="115" t="s">
        <v>31</v>
      </c>
      <c r="N9" s="192"/>
      <c r="O9" s="241" t="s">
        <v>9</v>
      </c>
      <c r="P9" s="241" t="s">
        <v>216</v>
      </c>
      <c r="Q9" s="242" t="s">
        <v>61</v>
      </c>
      <c r="S9" s="536" t="s">
        <v>133</v>
      </c>
      <c r="T9" s="537"/>
      <c r="U9" s="538"/>
      <c r="V9" s="539" t="s">
        <v>16</v>
      </c>
      <c r="W9" s="540"/>
      <c r="X9" s="541"/>
      <c r="Y9" s="539" t="s">
        <v>17</v>
      </c>
      <c r="Z9" s="540"/>
      <c r="AA9" s="541"/>
    </row>
    <row r="10" spans="1:34" x14ac:dyDescent="0.2">
      <c r="A10" s="193"/>
      <c r="B10" s="121"/>
      <c r="C10" s="122"/>
      <c r="D10" s="123"/>
      <c r="E10" s="124"/>
      <c r="F10" s="170"/>
      <c r="G10" s="122"/>
      <c r="H10" s="123"/>
      <c r="I10" s="124"/>
      <c r="J10" s="170"/>
      <c r="K10" s="122"/>
      <c r="L10" s="123"/>
      <c r="M10" s="124"/>
      <c r="N10" s="170"/>
      <c r="O10" s="122"/>
      <c r="P10" s="123"/>
      <c r="Q10" s="194"/>
      <c r="S10" s="44" t="s">
        <v>9</v>
      </c>
      <c r="T10" s="44" t="s">
        <v>52</v>
      </c>
      <c r="U10" s="44" t="s">
        <v>11</v>
      </c>
      <c r="V10" s="44" t="s">
        <v>9</v>
      </c>
      <c r="W10" s="44" t="s">
        <v>52</v>
      </c>
      <c r="X10" s="44" t="s">
        <v>11</v>
      </c>
      <c r="Y10" s="44" t="s">
        <v>9</v>
      </c>
      <c r="Z10" s="44" t="s">
        <v>52</v>
      </c>
      <c r="AA10" s="44" t="s">
        <v>11</v>
      </c>
    </row>
    <row r="11" spans="1:34" s="6" customFormat="1" x14ac:dyDescent="0.2">
      <c r="A11" s="169"/>
      <c r="B11" s="125"/>
      <c r="C11" s="129"/>
      <c r="D11" s="170"/>
      <c r="E11" s="133"/>
      <c r="F11" s="170"/>
      <c r="G11" s="129"/>
      <c r="H11" s="170"/>
      <c r="I11" s="133"/>
      <c r="J11" s="170"/>
      <c r="K11" s="129"/>
      <c r="L11" s="170"/>
      <c r="M11" s="133"/>
      <c r="N11" s="170"/>
      <c r="O11" s="195"/>
      <c r="P11" s="171"/>
      <c r="Q11" s="174"/>
      <c r="S11"/>
      <c r="T11"/>
      <c r="U11"/>
      <c r="V11"/>
      <c r="W11"/>
      <c r="X11"/>
      <c r="Y11"/>
      <c r="Z11"/>
      <c r="AA11"/>
      <c r="AB11"/>
      <c r="AC11"/>
      <c r="AD11"/>
      <c r="AE11"/>
      <c r="AF11"/>
      <c r="AG11"/>
      <c r="AH11"/>
    </row>
    <row r="12" spans="1:34" s="6" customFormat="1" ht="24" customHeight="1" x14ac:dyDescent="0.2">
      <c r="A12" s="196" t="e">
        <f>VLOOKUP('HOJA DE TRABAJO DE LA UPE'!$A$2,Hoja1!$B$2:$C$35,2,FALSE)</f>
        <v>#N/A</v>
      </c>
      <c r="B12" s="240" t="str">
        <f>'HOJA DE TRABAJO DE LA UPE'!D51</f>
        <v>SUBSIDIOS FEDERALES PARA ORGANISMOS D. E.</v>
      </c>
      <c r="C12" s="197">
        <f>S12</f>
        <v>0</v>
      </c>
      <c r="D12" s="198">
        <f>T12</f>
        <v>0</v>
      </c>
      <c r="E12" s="199">
        <f>U12</f>
        <v>0</v>
      </c>
      <c r="F12" s="200"/>
      <c r="G12" s="197">
        <f>V12</f>
        <v>0</v>
      </c>
      <c r="H12" s="201">
        <f>W12</f>
        <v>0</v>
      </c>
      <c r="I12" s="202">
        <f>X12</f>
        <v>0</v>
      </c>
      <c r="J12" s="200"/>
      <c r="K12" s="203">
        <f>Y12</f>
        <v>0</v>
      </c>
      <c r="L12" s="201">
        <f>Z12</f>
        <v>0</v>
      </c>
      <c r="M12" s="202">
        <f>AA12</f>
        <v>0</v>
      </c>
      <c r="N12" s="171"/>
      <c r="O12" s="204">
        <f>C12+G12+K12</f>
        <v>0</v>
      </c>
      <c r="P12" s="205">
        <f>O12+D12+H12+L12</f>
        <v>0</v>
      </c>
      <c r="Q12" s="206">
        <f>P12+E12+I12+M12</f>
        <v>0</v>
      </c>
      <c r="S12" s="12">
        <f>S7/3</f>
        <v>0</v>
      </c>
      <c r="T12" s="12">
        <f>S7/3</f>
        <v>0</v>
      </c>
      <c r="U12" s="12">
        <f>S7/3</f>
        <v>0</v>
      </c>
      <c r="V12" s="12">
        <f>V7/3</f>
        <v>0</v>
      </c>
      <c r="W12" s="12">
        <f>V7/3</f>
        <v>0</v>
      </c>
      <c r="X12" s="12">
        <f>V7/3</f>
        <v>0</v>
      </c>
      <c r="Y12" s="12">
        <f>Y7/3</f>
        <v>0</v>
      </c>
      <c r="Z12" s="12">
        <f>Y7/3</f>
        <v>0</v>
      </c>
      <c r="AA12" s="12">
        <f>Y7/3</f>
        <v>0</v>
      </c>
      <c r="AB12"/>
      <c r="AC12"/>
      <c r="AD12"/>
      <c r="AE12"/>
      <c r="AF12"/>
      <c r="AG12"/>
      <c r="AH12"/>
    </row>
    <row r="13" spans="1:34" s="6" customFormat="1" ht="24" customHeight="1" x14ac:dyDescent="0.2">
      <c r="A13" s="169"/>
      <c r="B13" s="207"/>
      <c r="C13" s="129"/>
      <c r="D13" s="170"/>
      <c r="E13" s="208"/>
      <c r="F13" s="170"/>
      <c r="G13" s="129"/>
      <c r="H13" s="209"/>
      <c r="I13" s="133"/>
      <c r="J13" s="170"/>
      <c r="K13" s="210"/>
      <c r="L13" s="209"/>
      <c r="M13" s="133"/>
      <c r="N13" s="171"/>
      <c r="O13" s="211"/>
      <c r="P13" s="171"/>
      <c r="Q13" s="174"/>
      <c r="S13" s="40"/>
      <c r="T13" s="40"/>
      <c r="U13" s="40"/>
      <c r="V13" s="40"/>
      <c r="W13" s="40"/>
      <c r="X13" s="40"/>
      <c r="Y13" s="40"/>
      <c r="Z13" s="40"/>
      <c r="AA13" s="40"/>
      <c r="AB13"/>
      <c r="AC13"/>
      <c r="AD13"/>
      <c r="AE13"/>
      <c r="AF13"/>
      <c r="AG13"/>
      <c r="AH13"/>
    </row>
    <row r="14" spans="1:34" s="6" customFormat="1" ht="24" customHeight="1" x14ac:dyDescent="0.2">
      <c r="A14" s="169"/>
      <c r="B14" s="207"/>
      <c r="C14" s="129"/>
      <c r="D14" s="170"/>
      <c r="E14" s="133"/>
      <c r="F14" s="170"/>
      <c r="G14" s="129"/>
      <c r="H14" s="170"/>
      <c r="I14" s="133"/>
      <c r="J14" s="170"/>
      <c r="K14" s="195"/>
      <c r="L14" s="171"/>
      <c r="M14" s="142"/>
      <c r="N14" s="171"/>
      <c r="O14" s="195"/>
      <c r="P14" s="171"/>
      <c r="Q14" s="174"/>
      <c r="S14"/>
      <c r="T14"/>
      <c r="U14">
        <f>S12+T12+U12</f>
        <v>0</v>
      </c>
      <c r="V14"/>
      <c r="W14"/>
      <c r="X14">
        <f>V12+W12+X12</f>
        <v>0</v>
      </c>
      <c r="Y14"/>
      <c r="Z14"/>
      <c r="AA14">
        <f>Y12+Z12+AA12</f>
        <v>0</v>
      </c>
      <c r="AB14"/>
      <c r="AC14"/>
      <c r="AD14"/>
      <c r="AE14"/>
      <c r="AF14"/>
      <c r="AG14"/>
      <c r="AH14"/>
    </row>
    <row r="15" spans="1:34" s="6" customFormat="1" ht="24" customHeight="1" thickBot="1" x14ac:dyDescent="0.3">
      <c r="A15" s="212" t="s">
        <v>21</v>
      </c>
      <c r="B15" s="216" t="str">
        <f>'HOJA DE TRABAJO DE LA UPE'!D52</f>
        <v>CARRERA DOCENTE</v>
      </c>
      <c r="C15" s="129"/>
      <c r="D15" s="170"/>
      <c r="E15" s="133"/>
      <c r="F15" s="170"/>
      <c r="G15" s="129"/>
      <c r="H15" s="170"/>
      <c r="I15" s="133"/>
      <c r="J15" s="170"/>
      <c r="K15" s="204">
        <f>'HOJA DE TRABAJO DE LA UPE'!D32</f>
        <v>0</v>
      </c>
      <c r="L15" s="178">
        <f>'HOJA DE TRABAJO DE LA UPE'!E32</f>
        <v>0</v>
      </c>
      <c r="M15" s="214">
        <f>'HOJA DE TRABAJO DE LA UPE'!F32</f>
        <v>0</v>
      </c>
      <c r="N15" s="171"/>
      <c r="O15" s="204">
        <f>C15+G15+K15</f>
        <v>0</v>
      </c>
      <c r="P15" s="178">
        <f>O15+D15+H15+L15</f>
        <v>0</v>
      </c>
      <c r="Q15" s="182">
        <f>P15+E15+I15+M15</f>
        <v>0</v>
      </c>
      <c r="S15"/>
      <c r="T15"/>
      <c r="U15"/>
      <c r="V15"/>
      <c r="W15"/>
      <c r="X15"/>
      <c r="Y15"/>
      <c r="Z15"/>
      <c r="AA15"/>
      <c r="AB15"/>
    </row>
    <row r="16" spans="1:34" s="6" customFormat="1" ht="24" customHeight="1" x14ac:dyDescent="0.2">
      <c r="A16" s="169"/>
      <c r="B16" s="213"/>
      <c r="C16" s="129"/>
      <c r="D16" s="170"/>
      <c r="E16" s="133"/>
      <c r="F16" s="170"/>
      <c r="G16" s="129"/>
      <c r="H16" s="170"/>
      <c r="I16" s="133"/>
      <c r="J16" s="170"/>
      <c r="K16" s="204"/>
      <c r="L16" s="171"/>
      <c r="M16" s="142"/>
      <c r="N16" s="171"/>
      <c r="O16" s="195"/>
      <c r="P16" s="171"/>
      <c r="Q16" s="174"/>
      <c r="S16" s="15"/>
      <c r="T16" s="16"/>
      <c r="U16" s="16"/>
      <c r="V16" s="16"/>
      <c r="W16" s="16"/>
      <c r="X16" s="16"/>
      <c r="Y16" s="16"/>
      <c r="Z16" s="16"/>
      <c r="AA16" s="17"/>
      <c r="AB16"/>
    </row>
    <row r="17" spans="1:28" s="6" customFormat="1" ht="24" customHeight="1" x14ac:dyDescent="0.2">
      <c r="A17" s="169"/>
      <c r="B17" s="213"/>
      <c r="C17" s="129"/>
      <c r="D17" s="170"/>
      <c r="E17" s="215" t="s">
        <v>42</v>
      </c>
      <c r="F17" s="170"/>
      <c r="G17" s="129"/>
      <c r="H17" s="170"/>
      <c r="I17" s="133"/>
      <c r="J17" s="170"/>
      <c r="K17" s="204"/>
      <c r="L17" s="171"/>
      <c r="M17" s="142"/>
      <c r="N17" s="171"/>
      <c r="O17" s="195"/>
      <c r="P17" s="171"/>
      <c r="Q17" s="174"/>
      <c r="S17" s="548" t="s">
        <v>123</v>
      </c>
      <c r="T17" s="549"/>
      <c r="U17" s="549"/>
      <c r="V17" s="549"/>
      <c r="W17" s="549"/>
      <c r="X17" s="549"/>
      <c r="Y17" s="549"/>
      <c r="Z17" s="549"/>
      <c r="AA17" s="550"/>
      <c r="AB17"/>
    </row>
    <row r="18" spans="1:28" s="6" customFormat="1" ht="24" customHeight="1" x14ac:dyDescent="0.25">
      <c r="A18" s="212" t="s">
        <v>21</v>
      </c>
      <c r="B18" s="496" t="str">
        <f>'HOJA DE TRABAJO DE LA UPE'!D53</f>
        <v>PROG. DE EXPANSIÓN DE LA OFERTA EDUCATIVA EN EDUC. SUP. (PROEXOEES)</v>
      </c>
      <c r="C18" s="129"/>
      <c r="D18" s="170"/>
      <c r="E18" s="133"/>
      <c r="F18" s="170"/>
      <c r="G18" s="129"/>
      <c r="H18" s="170"/>
      <c r="I18" s="133"/>
      <c r="J18" s="170"/>
      <c r="K18" s="204">
        <f>'HOJA DE TRABAJO DE LA UPE'!D34</f>
        <v>0</v>
      </c>
      <c r="L18" s="178">
        <f>'HOJA DE TRABAJO DE LA UPE'!E34</f>
        <v>0</v>
      </c>
      <c r="M18" s="214">
        <f>'HOJA DE TRABAJO DE LA UPE'!F34</f>
        <v>0</v>
      </c>
      <c r="N18" s="171"/>
      <c r="O18" s="204">
        <f>C18+G18+K18</f>
        <v>0</v>
      </c>
      <c r="P18" s="178">
        <f>O18+D18+H18+L18</f>
        <v>0</v>
      </c>
      <c r="Q18" s="182">
        <f>P18+E18+I18+M18</f>
        <v>0</v>
      </c>
      <c r="S18" s="19"/>
      <c r="T18" s="2"/>
      <c r="U18" s="542" t="s">
        <v>90</v>
      </c>
      <c r="V18" s="542"/>
      <c r="W18" s="542"/>
      <c r="X18" s="542"/>
      <c r="Y18" s="542"/>
      <c r="Z18" s="2"/>
      <c r="AA18" s="18"/>
      <c r="AB18"/>
    </row>
    <row r="19" spans="1:28" s="6" customFormat="1" ht="24" customHeight="1" x14ac:dyDescent="0.2">
      <c r="A19" s="169"/>
      <c r="B19" s="496"/>
      <c r="C19" s="129"/>
      <c r="D19" s="170"/>
      <c r="E19" s="133"/>
      <c r="F19" s="170"/>
      <c r="G19" s="129"/>
      <c r="H19" s="170"/>
      <c r="I19" s="133"/>
      <c r="J19" s="170"/>
      <c r="K19" s="195"/>
      <c r="L19" s="171"/>
      <c r="M19" s="142"/>
      <c r="N19" s="171"/>
      <c r="O19" s="195"/>
      <c r="P19" s="171"/>
      <c r="Q19" s="174"/>
      <c r="S19" s="19"/>
      <c r="T19" s="2"/>
      <c r="U19" s="13"/>
      <c r="V19" s="2"/>
      <c r="W19" s="13"/>
      <c r="X19" s="2"/>
      <c r="Y19" s="2"/>
      <c r="Z19" s="2"/>
      <c r="AA19" s="18"/>
      <c r="AB19"/>
    </row>
    <row r="20" spans="1:28" s="6" customFormat="1" ht="24" customHeight="1" x14ac:dyDescent="0.2">
      <c r="A20" s="169"/>
      <c r="B20" s="213"/>
      <c r="C20" s="129"/>
      <c r="D20" s="170"/>
      <c r="E20" s="133"/>
      <c r="F20" s="170"/>
      <c r="G20" s="129"/>
      <c r="H20" s="170"/>
      <c r="I20" s="133"/>
      <c r="J20" s="170"/>
      <c r="K20" s="195"/>
      <c r="L20" s="171"/>
      <c r="M20" s="142"/>
      <c r="N20" s="171"/>
      <c r="O20" s="195"/>
      <c r="P20" s="171"/>
      <c r="Q20" s="174"/>
      <c r="S20" s="19"/>
      <c r="T20" s="2"/>
      <c r="U20" s="13"/>
      <c r="V20" s="2"/>
      <c r="W20" s="13"/>
      <c r="X20" s="557" t="s">
        <v>48</v>
      </c>
      <c r="Y20" s="559" t="s">
        <v>46</v>
      </c>
      <c r="Z20" s="561" t="s">
        <v>49</v>
      </c>
      <c r="AA20" s="18"/>
      <c r="AB20"/>
    </row>
    <row r="21" spans="1:28" s="6" customFormat="1" ht="24" customHeight="1" x14ac:dyDescent="0.25">
      <c r="A21" s="212" t="s">
        <v>21</v>
      </c>
      <c r="B21" s="529" t="str">
        <f>'HOJA DE TRABAJO DE LA UPE'!D54</f>
        <v>PROG. DE INCLUSIÓN Y LA EQUIDAD (PIEE)</v>
      </c>
      <c r="C21" s="129"/>
      <c r="D21" s="170"/>
      <c r="E21" s="133"/>
      <c r="F21" s="170"/>
      <c r="G21" s="129"/>
      <c r="H21" s="170"/>
      <c r="I21" s="133"/>
      <c r="J21" s="170"/>
      <c r="K21" s="204">
        <f>'HOJA DE TRABAJO DE LA UPE'!D36</f>
        <v>0</v>
      </c>
      <c r="L21" s="178">
        <f>'HOJA DE TRABAJO DE LA UPE'!E36</f>
        <v>0</v>
      </c>
      <c r="M21" s="214">
        <f>'HOJA DE TRABAJO DE LA UPE'!F36</f>
        <v>0</v>
      </c>
      <c r="N21" s="171"/>
      <c r="O21" s="204">
        <f>C21+G21+K21</f>
        <v>0</v>
      </c>
      <c r="P21" s="178">
        <f>O21+D21+H21+L21</f>
        <v>0</v>
      </c>
      <c r="Q21" s="182">
        <f>P21+E21+I21+M21</f>
        <v>0</v>
      </c>
      <c r="S21" s="19"/>
      <c r="T21" s="2"/>
      <c r="U21" s="2"/>
      <c r="V21" s="2"/>
      <c r="W21" s="13"/>
      <c r="X21" s="558"/>
      <c r="Y21" s="560"/>
      <c r="Z21" s="562"/>
      <c r="AA21" s="18"/>
      <c r="AB21"/>
    </row>
    <row r="22" spans="1:28" s="6" customFormat="1" ht="24" customHeight="1" x14ac:dyDescent="0.2">
      <c r="A22" s="169"/>
      <c r="B22" s="529"/>
      <c r="C22" s="129"/>
      <c r="D22" s="170"/>
      <c r="E22" s="133"/>
      <c r="F22" s="170"/>
      <c r="G22" s="129"/>
      <c r="H22" s="170"/>
      <c r="I22" s="133"/>
      <c r="J22" s="170"/>
      <c r="K22" s="195"/>
      <c r="L22" s="171"/>
      <c r="M22" s="142"/>
      <c r="N22" s="171"/>
      <c r="O22" s="195"/>
      <c r="P22" s="171"/>
      <c r="Q22" s="174"/>
      <c r="S22" s="19"/>
      <c r="T22" s="2"/>
      <c r="U22" s="2"/>
      <c r="V22" s="2"/>
      <c r="W22" s="13"/>
      <c r="AA22" s="18"/>
      <c r="AB22"/>
    </row>
    <row r="23" spans="1:28" s="6" customFormat="1" ht="24" customHeight="1" x14ac:dyDescent="0.2">
      <c r="A23" s="169"/>
      <c r="B23" s="213"/>
      <c r="C23" s="129"/>
      <c r="D23" s="170"/>
      <c r="E23" s="133"/>
      <c r="F23" s="170"/>
      <c r="G23" s="129"/>
      <c r="H23" s="170"/>
      <c r="I23" s="133"/>
      <c r="J23" s="170"/>
      <c r="K23" s="195"/>
      <c r="L23" s="171"/>
      <c r="M23" s="142"/>
      <c r="N23" s="171"/>
      <c r="O23" s="195"/>
      <c r="P23" s="171"/>
      <c r="Q23" s="174"/>
      <c r="S23" s="292"/>
      <c r="T23" s="288"/>
      <c r="V23" s="287" t="s">
        <v>45</v>
      </c>
      <c r="W23" s="293"/>
      <c r="X23" s="295"/>
      <c r="Y23" s="296">
        <f>IF(X23="",0,1)</f>
        <v>0</v>
      </c>
      <c r="Z23" s="41" t="s">
        <v>50</v>
      </c>
      <c r="AA23" s="294"/>
      <c r="AB23"/>
    </row>
    <row r="24" spans="1:28" s="6" customFormat="1" ht="24" customHeight="1" x14ac:dyDescent="0.25">
      <c r="A24" s="212" t="s">
        <v>21</v>
      </c>
      <c r="B24" s="496" t="str">
        <f>'HOJA DE TRABAJO DE LA UPE'!D55</f>
        <v>PROG. PARA EL DESARROLLO PROFESIONAL DOCENTE (PRODEP)</v>
      </c>
      <c r="C24" s="129"/>
      <c r="D24" s="170"/>
      <c r="E24" s="133"/>
      <c r="F24" s="170"/>
      <c r="G24" s="129"/>
      <c r="H24" s="170"/>
      <c r="I24" s="133"/>
      <c r="J24" s="170"/>
      <c r="K24" s="204">
        <f>'HOJA DE TRABAJO DE LA UPE'!D38</f>
        <v>0</v>
      </c>
      <c r="L24" s="178">
        <f>'HOJA DE TRABAJO DE LA UPE'!E38</f>
        <v>0</v>
      </c>
      <c r="M24" s="214">
        <f>'HOJA DE TRABAJO DE LA UPE'!F38</f>
        <v>0</v>
      </c>
      <c r="N24" s="171"/>
      <c r="O24" s="204">
        <f>C24+G24+K24</f>
        <v>0</v>
      </c>
      <c r="P24" s="178">
        <f>O24+D24+H24+L24</f>
        <v>0</v>
      </c>
      <c r="Q24" s="182">
        <f>P24+E24+I24+M24</f>
        <v>0</v>
      </c>
      <c r="S24" s="292"/>
      <c r="T24" s="293"/>
      <c r="V24" s="293"/>
      <c r="W24" s="293"/>
      <c r="X24" s="293"/>
      <c r="Y24" s="293"/>
      <c r="Z24" s="42"/>
      <c r="AA24" s="294"/>
      <c r="AB24"/>
    </row>
    <row r="25" spans="1:28" s="6" customFormat="1" ht="24" customHeight="1" thickBot="1" x14ac:dyDescent="0.25">
      <c r="A25" s="169"/>
      <c r="B25" s="496"/>
      <c r="C25" s="129"/>
      <c r="D25" s="170"/>
      <c r="E25" s="133"/>
      <c r="F25" s="170"/>
      <c r="G25" s="129"/>
      <c r="H25" s="170"/>
      <c r="I25" s="133"/>
      <c r="J25" s="170"/>
      <c r="K25" s="195"/>
      <c r="L25" s="171"/>
      <c r="M25" s="142"/>
      <c r="N25" s="171"/>
      <c r="O25" s="195"/>
      <c r="P25" s="171"/>
      <c r="Q25" s="174"/>
      <c r="S25" s="292"/>
      <c r="T25" s="293"/>
      <c r="V25" s="64" t="s">
        <v>47</v>
      </c>
      <c r="W25" s="63"/>
      <c r="X25" s="297">
        <f>X23</f>
        <v>0</v>
      </c>
      <c r="Y25" s="296">
        <f>Y23</f>
        <v>0</v>
      </c>
      <c r="Z25" s="41" t="s">
        <v>51</v>
      </c>
      <c r="AA25" s="294"/>
      <c r="AB25"/>
    </row>
    <row r="26" spans="1:28" s="6" customFormat="1" ht="24" customHeight="1" thickTop="1" thickBot="1" x14ac:dyDescent="0.25">
      <c r="A26" s="169"/>
      <c r="B26" s="213"/>
      <c r="C26" s="129"/>
      <c r="D26" s="170"/>
      <c r="E26" s="133"/>
      <c r="F26" s="170"/>
      <c r="G26" s="129"/>
      <c r="H26" s="170"/>
      <c r="I26" s="133"/>
      <c r="J26" s="170"/>
      <c r="K26" s="195"/>
      <c r="L26" s="171"/>
      <c r="M26" s="142"/>
      <c r="N26" s="171"/>
      <c r="O26" s="195"/>
      <c r="P26" s="171"/>
      <c r="Q26" s="174"/>
      <c r="S26" s="298"/>
      <c r="T26" s="299"/>
      <c r="U26" s="299"/>
      <c r="V26" s="299"/>
      <c r="W26" s="299"/>
      <c r="X26" s="299"/>
      <c r="Y26" s="299"/>
      <c r="Z26" s="299"/>
      <c r="AA26" s="300"/>
      <c r="AB26"/>
    </row>
    <row r="27" spans="1:28" s="6" customFormat="1" ht="24" customHeight="1" x14ac:dyDescent="0.25">
      <c r="A27" s="212" t="s">
        <v>21</v>
      </c>
      <c r="B27" s="496" t="str">
        <f>'HOJA DE TRABAJO DE LA UPE'!D56</f>
        <v>PROG. DE FORTALECIMIENTO DE LA CALIDAD EDUCATIVA (PFCE)</v>
      </c>
      <c r="C27" s="129"/>
      <c r="D27" s="170"/>
      <c r="E27" s="133"/>
      <c r="F27" s="170"/>
      <c r="G27" s="129"/>
      <c r="H27" s="170"/>
      <c r="I27" s="133"/>
      <c r="J27" s="170"/>
      <c r="K27" s="204">
        <f>'HOJA DE TRABAJO DE LA UPE'!D40</f>
        <v>0</v>
      </c>
      <c r="L27" s="178">
        <f>'HOJA DE TRABAJO DE LA UPE'!E40</f>
        <v>0</v>
      </c>
      <c r="M27" s="214">
        <f>'HOJA DE TRABAJO DE LA UPE'!F40</f>
        <v>0</v>
      </c>
      <c r="N27" s="171"/>
      <c r="O27" s="204">
        <f>C27+G27+K27</f>
        <v>0</v>
      </c>
      <c r="P27" s="178">
        <f>O27+D27+H27+L27</f>
        <v>0</v>
      </c>
      <c r="Q27" s="182">
        <f>P27+E27+I27+M27</f>
        <v>0</v>
      </c>
      <c r="AB27"/>
    </row>
    <row r="28" spans="1:28" s="6" customFormat="1" ht="24" customHeight="1" x14ac:dyDescent="0.2">
      <c r="A28" s="169"/>
      <c r="B28" s="496"/>
      <c r="C28" s="129"/>
      <c r="D28" s="170"/>
      <c r="E28" s="133"/>
      <c r="F28" s="170"/>
      <c r="G28" s="129"/>
      <c r="H28" s="170"/>
      <c r="I28" s="133"/>
      <c r="J28" s="170"/>
      <c r="K28" s="195"/>
      <c r="L28" s="171"/>
      <c r="M28" s="142"/>
      <c r="N28" s="171"/>
      <c r="O28" s="195"/>
      <c r="P28" s="171"/>
      <c r="Q28" s="174"/>
      <c r="S28" s="293"/>
      <c r="T28" s="293"/>
      <c r="U28"/>
      <c r="V28" s="503" t="s">
        <v>77</v>
      </c>
      <c r="W28" s="504"/>
      <c r="X28" s="504"/>
      <c r="Y28" s="505"/>
      <c r="Z28" s="506" t="s">
        <v>227</v>
      </c>
      <c r="AA28" s="98"/>
    </row>
    <row r="29" spans="1:28" s="6" customFormat="1" ht="24" customHeight="1" x14ac:dyDescent="0.2">
      <c r="A29" s="169"/>
      <c r="B29" s="213"/>
      <c r="C29" s="129"/>
      <c r="D29" s="170"/>
      <c r="E29" s="133"/>
      <c r="F29" s="170"/>
      <c r="G29" s="129"/>
      <c r="H29" s="170"/>
      <c r="I29" s="133"/>
      <c r="J29" s="170"/>
      <c r="K29" s="195"/>
      <c r="L29" s="171"/>
      <c r="M29" s="142"/>
      <c r="N29" s="171"/>
      <c r="O29" s="195"/>
      <c r="P29" s="171"/>
      <c r="Q29" s="174"/>
      <c r="U29"/>
      <c r="V29" s="280" t="s">
        <v>78</v>
      </c>
      <c r="W29" s="77" t="s">
        <v>79</v>
      </c>
      <c r="X29" s="77" t="s">
        <v>80</v>
      </c>
      <c r="Y29" s="77" t="s">
        <v>81</v>
      </c>
      <c r="Z29" s="507" t="s">
        <v>47</v>
      </c>
      <c r="AA29"/>
    </row>
    <row r="30" spans="1:28" s="6" customFormat="1" ht="24" customHeight="1" x14ac:dyDescent="0.25">
      <c r="A30" s="212" t="s">
        <v>21</v>
      </c>
      <c r="B30" s="216" t="str">
        <f>'HOJA DE TRABAJO DE LA UPE'!D57</f>
        <v>AAA</v>
      </c>
      <c r="C30" s="129"/>
      <c r="D30" s="170"/>
      <c r="E30" s="133"/>
      <c r="F30" s="170"/>
      <c r="G30" s="129"/>
      <c r="H30" s="170"/>
      <c r="I30" s="133"/>
      <c r="J30" s="170"/>
      <c r="K30" s="204">
        <f>'HOJA DE TRABAJO DE LA UPE'!D42</f>
        <v>0</v>
      </c>
      <c r="L30" s="178">
        <f>'HOJA DE TRABAJO DE LA UPE'!E42</f>
        <v>0</v>
      </c>
      <c r="M30" s="214">
        <f>'HOJA DE TRABAJO DE LA UPE'!F42</f>
        <v>0</v>
      </c>
      <c r="N30" s="171"/>
      <c r="O30" s="204">
        <f>C30+G30+K30</f>
        <v>0</v>
      </c>
      <c r="P30" s="178">
        <f>O30+D30+H30+L30</f>
        <v>0</v>
      </c>
      <c r="Q30" s="182">
        <f>P30+E30+I30+M30</f>
        <v>0</v>
      </c>
      <c r="U30" s="10"/>
      <c r="V30" s="281"/>
      <c r="W30" s="112"/>
      <c r="X30" s="81"/>
      <c r="Y30" s="78"/>
      <c r="Z30" s="78"/>
      <c r="AA30"/>
    </row>
    <row r="31" spans="1:28" s="6" customFormat="1" ht="24" customHeight="1" x14ac:dyDescent="0.2">
      <c r="A31" s="169"/>
      <c r="B31" s="213"/>
      <c r="C31" s="129"/>
      <c r="D31" s="170"/>
      <c r="E31" s="133"/>
      <c r="F31" s="170"/>
      <c r="G31" s="129"/>
      <c r="H31" s="170"/>
      <c r="I31" s="133"/>
      <c r="J31" s="170"/>
      <c r="K31" s="195"/>
      <c r="L31" s="171"/>
      <c r="M31" s="142"/>
      <c r="N31" s="171"/>
      <c r="O31" s="195"/>
      <c r="P31" s="171"/>
      <c r="Q31" s="174"/>
      <c r="S31"/>
      <c r="T31"/>
      <c r="U31"/>
      <c r="V31" s="281"/>
      <c r="W31" s="78"/>
      <c r="X31" s="78"/>
      <c r="Y31" s="78"/>
      <c r="Z31" s="78"/>
      <c r="AA31"/>
    </row>
    <row r="32" spans="1:28" s="6" customFormat="1" ht="24" customHeight="1" x14ac:dyDescent="0.2">
      <c r="A32" s="169"/>
      <c r="B32" s="125"/>
      <c r="C32" s="129"/>
      <c r="D32" s="170"/>
      <c r="E32" s="133"/>
      <c r="F32" s="170"/>
      <c r="G32" s="129"/>
      <c r="H32" s="170"/>
      <c r="I32" s="133"/>
      <c r="J32" s="170"/>
      <c r="K32" s="195"/>
      <c r="L32" s="171"/>
      <c r="M32" s="142"/>
      <c r="N32" s="171"/>
      <c r="O32" s="195"/>
      <c r="P32" s="171"/>
      <c r="Q32" s="174"/>
      <c r="R32"/>
      <c r="S32"/>
      <c r="T32"/>
      <c r="U32" s="10" t="s">
        <v>45</v>
      </c>
      <c r="V32" s="282">
        <f>V34*$Y23</f>
        <v>0</v>
      </c>
      <c r="W32" s="80"/>
      <c r="X32" s="80"/>
      <c r="Y32" s="80"/>
      <c r="Z32" s="80">
        <f>V32+W32+X32+Y32</f>
        <v>0</v>
      </c>
      <c r="AA32"/>
    </row>
    <row r="33" spans="1:28" s="6" customFormat="1" ht="24" customHeight="1" x14ac:dyDescent="0.25">
      <c r="A33" s="212" t="s">
        <v>21</v>
      </c>
      <c r="B33" s="216" t="str">
        <f>'HOJA DE TRABAJO DE LA UPE'!D58</f>
        <v>BBB</v>
      </c>
      <c r="C33" s="129"/>
      <c r="D33" s="170"/>
      <c r="E33" s="133"/>
      <c r="F33" s="170"/>
      <c r="G33" s="129"/>
      <c r="H33" s="170"/>
      <c r="I33" s="133"/>
      <c r="J33" s="170"/>
      <c r="K33" s="204">
        <f>'HOJA DE TRABAJO DE LA UPE'!D44</f>
        <v>0</v>
      </c>
      <c r="L33" s="178">
        <f>'HOJA DE TRABAJO DE LA UPE'!E44</f>
        <v>0</v>
      </c>
      <c r="M33" s="214">
        <f>'HOJA DE TRABAJO DE LA UPE'!F44</f>
        <v>0</v>
      </c>
      <c r="N33" s="171"/>
      <c r="O33" s="204">
        <f>C33+G33+K33</f>
        <v>0</v>
      </c>
      <c r="P33" s="178">
        <f>O33+D33+H33+L33</f>
        <v>0</v>
      </c>
      <c r="Q33" s="182">
        <f>P33+E33+I33+M33</f>
        <v>0</v>
      </c>
      <c r="R33"/>
      <c r="S33"/>
      <c r="T33"/>
      <c r="U33" s="10"/>
      <c r="V33" s="283"/>
      <c r="W33" s="111"/>
      <c r="X33" s="111"/>
      <c r="Y33" s="111"/>
      <c r="Z33" s="111"/>
      <c r="AA33"/>
      <c r="AB33"/>
    </row>
    <row r="34" spans="1:28" s="6" customFormat="1" ht="24" customHeight="1" thickBot="1" x14ac:dyDescent="0.25">
      <c r="A34" s="169"/>
      <c r="B34" s="213"/>
      <c r="C34" s="129"/>
      <c r="D34" s="170"/>
      <c r="E34" s="133"/>
      <c r="F34" s="170"/>
      <c r="G34" s="129"/>
      <c r="H34" s="170"/>
      <c r="I34" s="133"/>
      <c r="J34" s="170"/>
      <c r="K34" s="195"/>
      <c r="L34" s="171"/>
      <c r="M34" s="142"/>
      <c r="N34" s="171"/>
      <c r="O34" s="195"/>
      <c r="P34" s="171"/>
      <c r="Q34" s="174"/>
      <c r="R34"/>
      <c r="S34"/>
      <c r="T34"/>
      <c r="U34"/>
      <c r="V34" s="284">
        <f>'FRACCIÓN I 2016'!F12</f>
        <v>0</v>
      </c>
      <c r="W34" s="79">
        <v>0</v>
      </c>
      <c r="X34" s="79">
        <v>0</v>
      </c>
      <c r="Y34" s="79">
        <v>0</v>
      </c>
      <c r="Z34" s="79">
        <f>Z30+Z32</f>
        <v>0</v>
      </c>
      <c r="AA34"/>
    </row>
    <row r="35" spans="1:28" s="6" customFormat="1" ht="14.25" thickTop="1" thickBot="1" x14ac:dyDescent="0.25">
      <c r="A35" s="185"/>
      <c r="B35" s="218"/>
      <c r="C35" s="219"/>
      <c r="D35" s="186"/>
      <c r="E35" s="220"/>
      <c r="F35" s="186"/>
      <c r="G35" s="219"/>
      <c r="H35" s="186"/>
      <c r="I35" s="220"/>
      <c r="J35" s="186"/>
      <c r="K35" s="221"/>
      <c r="L35" s="187"/>
      <c r="M35" s="222"/>
      <c r="N35" s="187"/>
      <c r="O35" s="221"/>
      <c r="P35" s="187"/>
      <c r="Q35" s="188"/>
      <c r="R35" s="2"/>
      <c r="S35"/>
      <c r="T35"/>
      <c r="U35" s="10"/>
      <c r="V35" s="82"/>
      <c r="W35" s="82"/>
      <c r="X35" s="82"/>
      <c r="Y35"/>
      <c r="Z35"/>
      <c r="AA35"/>
    </row>
    <row r="36" spans="1:28" s="6" customFormat="1" x14ac:dyDescent="0.2">
      <c r="A36" s="352"/>
      <c r="B36" s="170"/>
      <c r="C36" s="170"/>
      <c r="D36" s="170"/>
      <c r="E36" s="170"/>
      <c r="F36" s="170"/>
      <c r="G36" s="170"/>
      <c r="H36" s="170"/>
      <c r="I36" s="170"/>
      <c r="J36" s="170"/>
      <c r="K36" s="171"/>
      <c r="L36" s="171"/>
      <c r="M36" s="171"/>
      <c r="N36" s="171"/>
      <c r="O36" s="171"/>
      <c r="P36" s="171"/>
      <c r="Q36" s="223"/>
      <c r="R36" s="2"/>
      <c r="AB36"/>
    </row>
    <row r="37" spans="1:28" s="6" customFormat="1" ht="15.75" x14ac:dyDescent="0.25">
      <c r="A37" s="169"/>
      <c r="B37" s="170"/>
      <c r="C37" s="170"/>
      <c r="D37" s="170"/>
      <c r="E37" s="170"/>
      <c r="F37" s="170"/>
      <c r="G37" s="170"/>
      <c r="H37" s="170"/>
      <c r="I37" s="170"/>
      <c r="J37" s="170"/>
      <c r="K37" s="171"/>
      <c r="L37" s="171"/>
      <c r="M37" s="171"/>
      <c r="N37" s="171"/>
      <c r="O37" s="171"/>
      <c r="P37" s="171"/>
      <c r="Q37" s="174"/>
      <c r="R37" s="2"/>
      <c r="T37" s="316"/>
      <c r="U37" s="494" t="s">
        <v>242</v>
      </c>
      <c r="V37" s="495"/>
      <c r="AB37"/>
    </row>
    <row r="38" spans="1:28" s="6" customFormat="1" ht="13.5" thickBot="1" x14ac:dyDescent="0.25">
      <c r="A38" s="351"/>
      <c r="B38" s="224" t="s">
        <v>20</v>
      </c>
      <c r="C38" s="225">
        <f>C12+C15+C18+C21+C24+C27+C30+C33</f>
        <v>0</v>
      </c>
      <c r="D38" s="225">
        <f>D12+D15+D18+D21+D24+D27+D30+D33</f>
        <v>0</v>
      </c>
      <c r="E38" s="225">
        <f>E12+E15+E18+E21+E24+E27+E30+E33</f>
        <v>0</v>
      </c>
      <c r="F38" s="224"/>
      <c r="G38" s="225">
        <f>G12+G15+G18+G21+G24+G27+G30+G33</f>
        <v>0</v>
      </c>
      <c r="H38" s="225">
        <f>H12+H15+H18+H21+H24+H27+H30+H33</f>
        <v>0</v>
      </c>
      <c r="I38" s="225">
        <f>I12+I15+I18+I21+I24+I27+I30+I33</f>
        <v>0</v>
      </c>
      <c r="J38" s="224"/>
      <c r="K38" s="225">
        <f>K12+K15+K18+K21+K24+K27+K30+K33</f>
        <v>0</v>
      </c>
      <c r="L38" s="225">
        <f>L12+L15+L18+L21+L24+L27+L30+L33</f>
        <v>0</v>
      </c>
      <c r="M38" s="225">
        <f>M12+M15+M18+M21+M24+M27+M30+M33</f>
        <v>0</v>
      </c>
      <c r="N38" s="226"/>
      <c r="O38" s="225">
        <f>O12+O15+O18+O21+O24+O27+O30+O33</f>
        <v>0</v>
      </c>
      <c r="P38" s="225">
        <f>P12+P15+P18+P21+P24+P27+P30+P33</f>
        <v>0</v>
      </c>
      <c r="Q38" s="227">
        <f>Q12+Q15+Q18+Q21+Q24+Q27+Q30+Q33</f>
        <v>0</v>
      </c>
      <c r="R38"/>
      <c r="T38" s="316"/>
      <c r="U38" s="317" t="s">
        <v>232</v>
      </c>
      <c r="V38" s="318"/>
      <c r="AB38"/>
    </row>
    <row r="39" spans="1:28" s="6" customFormat="1" ht="13.5" thickTop="1" x14ac:dyDescent="0.2">
      <c r="A39" s="353"/>
      <c r="C39" s="307"/>
      <c r="D39" s="307"/>
      <c r="E39" s="307"/>
      <c r="F39" s="307"/>
      <c r="G39" s="307"/>
      <c r="H39" s="307"/>
      <c r="I39" s="307"/>
      <c r="J39" s="307"/>
      <c r="K39" s="307"/>
      <c r="L39" s="307"/>
      <c r="M39" s="307"/>
      <c r="N39" s="307"/>
      <c r="O39" s="307"/>
      <c r="P39" s="307"/>
      <c r="Q39" s="290"/>
      <c r="R39"/>
      <c r="T39" s="316"/>
      <c r="U39" s="319"/>
      <c r="V39" s="320"/>
      <c r="AB39"/>
    </row>
    <row r="40" spans="1:28" s="6" customFormat="1" x14ac:dyDescent="0.2">
      <c r="A40" s="351"/>
      <c r="B40" s="224" t="s">
        <v>19</v>
      </c>
      <c r="C40" s="289">
        <f>C38</f>
        <v>0</v>
      </c>
      <c r="D40" s="289">
        <f>D38+C40</f>
        <v>0</v>
      </c>
      <c r="E40" s="289">
        <f>E38+D40</f>
        <v>0</v>
      </c>
      <c r="F40" s="224"/>
      <c r="G40" s="289">
        <f>G38+E40</f>
        <v>0</v>
      </c>
      <c r="H40" s="289">
        <f>H38+G40</f>
        <v>0</v>
      </c>
      <c r="I40" s="289">
        <f>I38+H40</f>
        <v>0</v>
      </c>
      <c r="J40" s="224"/>
      <c r="K40" s="289">
        <f>K38+I40</f>
        <v>0</v>
      </c>
      <c r="L40" s="289">
        <f>L38+K40</f>
        <v>0</v>
      </c>
      <c r="M40" s="289">
        <f>M38+L40</f>
        <v>0</v>
      </c>
      <c r="N40" s="226"/>
      <c r="O40" s="289">
        <f>C38+G38+K38</f>
        <v>0</v>
      </c>
      <c r="P40" s="289">
        <f>D38+H38+L38+O40</f>
        <v>0</v>
      </c>
      <c r="Q40" s="291">
        <f>E38+I38+M38+P40</f>
        <v>0</v>
      </c>
      <c r="R40" s="9"/>
      <c r="T40" s="316" t="s">
        <v>243</v>
      </c>
      <c r="U40" s="321" t="s">
        <v>50</v>
      </c>
      <c r="V40" s="322">
        <f>+M40</f>
        <v>0</v>
      </c>
      <c r="AB40"/>
    </row>
    <row r="41" spans="1:28" s="6" customFormat="1" x14ac:dyDescent="0.2">
      <c r="A41" s="351"/>
      <c r="B41" s="224"/>
      <c r="C41" s="224"/>
      <c r="D41" s="224"/>
      <c r="E41" s="224"/>
      <c r="F41" s="224"/>
      <c r="G41" s="224"/>
      <c r="H41" s="224"/>
      <c r="I41" s="224"/>
      <c r="J41" s="224"/>
      <c r="K41" s="224"/>
      <c r="L41" s="224"/>
      <c r="M41" s="224"/>
      <c r="N41" s="226"/>
      <c r="O41" s="224"/>
      <c r="P41" s="224"/>
      <c r="Q41" s="228"/>
      <c r="R41"/>
      <c r="T41" s="316"/>
      <c r="U41" s="321"/>
      <c r="V41" s="320"/>
      <c r="AB41"/>
    </row>
    <row r="42" spans="1:28" s="6" customFormat="1" x14ac:dyDescent="0.2">
      <c r="A42" s="286"/>
      <c r="B42" s="224" t="s">
        <v>130</v>
      </c>
      <c r="C42" s="230"/>
      <c r="D42" s="231"/>
      <c r="E42" s="231">
        <f>C38+D38+E38</f>
        <v>0</v>
      </c>
      <c r="F42" s="230"/>
      <c r="G42" s="230"/>
      <c r="H42" s="231"/>
      <c r="I42" s="231">
        <f>G38+H38+I38</f>
        <v>0</v>
      </c>
      <c r="J42" s="230"/>
      <c r="K42" s="230"/>
      <c r="L42" s="231"/>
      <c r="M42" s="231">
        <f>K38+L38+M38</f>
        <v>0</v>
      </c>
      <c r="N42" s="230"/>
      <c r="O42" s="230"/>
      <c r="P42" s="231"/>
      <c r="Q42" s="232">
        <f>E42+I42+M42</f>
        <v>0</v>
      </c>
      <c r="R42"/>
      <c r="T42" s="316"/>
      <c r="U42" s="321"/>
      <c r="V42" s="323"/>
      <c r="AB42"/>
    </row>
    <row r="43" spans="1:28" x14ac:dyDescent="0.2">
      <c r="A43" s="169"/>
      <c r="B43" s="170"/>
      <c r="C43" s="170"/>
      <c r="D43" s="170"/>
      <c r="E43" s="170"/>
      <c r="F43" s="170"/>
      <c r="G43" s="170"/>
      <c r="H43" s="170"/>
      <c r="I43" s="170"/>
      <c r="J43" s="170"/>
      <c r="K43" s="170"/>
      <c r="L43" s="170"/>
      <c r="M43" s="170"/>
      <c r="N43" s="170"/>
      <c r="O43" s="170"/>
      <c r="P43" s="170"/>
      <c r="Q43" s="217"/>
      <c r="T43" s="324"/>
      <c r="U43" s="325"/>
      <c r="V43" s="326"/>
    </row>
    <row r="44" spans="1:28" s="6" customFormat="1" x14ac:dyDescent="0.2">
      <c r="A44" s="235"/>
      <c r="B44" s="94"/>
      <c r="C44" s="94"/>
      <c r="D44" s="94"/>
      <c r="E44" s="94"/>
      <c r="F44" s="94"/>
      <c r="G44" s="94"/>
      <c r="H44" s="94"/>
      <c r="I44" s="94"/>
      <c r="J44" s="94"/>
      <c r="K44" s="94"/>
      <c r="L44" s="94"/>
      <c r="M44" s="94"/>
      <c r="N44" s="94"/>
      <c r="O44" s="94"/>
      <c r="P44" s="94"/>
      <c r="Q44" s="236"/>
      <c r="R44"/>
      <c r="S44"/>
      <c r="T44" s="324" t="s">
        <v>244</v>
      </c>
      <c r="U44" s="321" t="s">
        <v>51</v>
      </c>
      <c r="V44" s="327">
        <f>+'FRACCIÓN I 2016'!F41</f>
        <v>0</v>
      </c>
      <c r="W44"/>
      <c r="X44"/>
      <c r="Y44"/>
      <c r="Z44"/>
      <c r="AA44"/>
      <c r="AB44"/>
    </row>
    <row r="45" spans="1:28" s="6" customFormat="1" ht="13.5" thickBot="1" x14ac:dyDescent="0.25">
      <c r="A45" s="237"/>
      <c r="B45" s="238"/>
      <c r="C45" s="238"/>
      <c r="D45" s="238"/>
      <c r="E45" s="238"/>
      <c r="F45" s="238"/>
      <c r="G45" s="238"/>
      <c r="H45" s="238"/>
      <c r="I45" s="238"/>
      <c r="J45" s="238"/>
      <c r="K45" s="238"/>
      <c r="L45" s="238"/>
      <c r="M45" s="238"/>
      <c r="N45" s="238"/>
      <c r="O45" s="238"/>
      <c r="P45" s="238"/>
      <c r="Q45" s="239"/>
      <c r="R45"/>
      <c r="S45"/>
      <c r="T45" s="324"/>
      <c r="U45" s="319"/>
      <c r="V45" s="320"/>
      <c r="W45"/>
      <c r="X45"/>
      <c r="Y45"/>
      <c r="Z45"/>
      <c r="AA45"/>
      <c r="AB45"/>
    </row>
    <row r="46" spans="1:28" s="6" customFormat="1" ht="13.5" thickBot="1" x14ac:dyDescent="0.25">
      <c r="A46"/>
      <c r="B46"/>
      <c r="C46"/>
      <c r="D46"/>
      <c r="E46"/>
      <c r="F46"/>
      <c r="G46"/>
      <c r="H46"/>
      <c r="I46"/>
      <c r="J46"/>
      <c r="K46"/>
      <c r="L46"/>
      <c r="M46"/>
      <c r="N46"/>
      <c r="O46"/>
      <c r="P46"/>
      <c r="Q46"/>
      <c r="R46"/>
      <c r="S46"/>
      <c r="T46" s="328" t="s">
        <v>245</v>
      </c>
      <c r="U46" s="319"/>
      <c r="V46" s="329">
        <f>+V40+V42-V44</f>
        <v>0</v>
      </c>
      <c r="W46"/>
      <c r="X46"/>
      <c r="Y46"/>
      <c r="Z46"/>
      <c r="AA46"/>
      <c r="AB46"/>
    </row>
    <row r="47" spans="1:28" s="6" customFormat="1" ht="13.5" thickTop="1" x14ac:dyDescent="0.2">
      <c r="A47"/>
      <c r="B47"/>
      <c r="C47"/>
      <c r="D47"/>
      <c r="E47"/>
      <c r="F47"/>
      <c r="G47"/>
      <c r="H47"/>
      <c r="I47"/>
      <c r="J47"/>
      <c r="K47"/>
      <c r="L47"/>
      <c r="M47"/>
      <c r="N47"/>
      <c r="O47"/>
      <c r="P47"/>
      <c r="Q47"/>
      <c r="R47"/>
      <c r="S47"/>
      <c r="T47" s="330"/>
      <c r="U47" s="331"/>
      <c r="V47" s="332"/>
      <c r="W47"/>
      <c r="X47"/>
      <c r="Y47"/>
      <c r="Z47"/>
      <c r="AA47"/>
      <c r="AB47" s="4"/>
    </row>
    <row r="48" spans="1:28" s="6" customFormat="1" x14ac:dyDescent="0.2">
      <c r="A48"/>
      <c r="B48"/>
      <c r="C48"/>
      <c r="D48"/>
      <c r="E48"/>
      <c r="F48"/>
      <c r="G48"/>
      <c r="H48"/>
      <c r="I48"/>
      <c r="J48"/>
      <c r="K48"/>
      <c r="L48"/>
      <c r="M48"/>
      <c r="N48"/>
      <c r="O48"/>
      <c r="P48"/>
      <c r="Q48"/>
      <c r="R48"/>
      <c r="S48"/>
      <c r="T48"/>
      <c r="U48"/>
      <c r="V48"/>
      <c r="W48"/>
      <c r="X48"/>
      <c r="Y48"/>
      <c r="Z48"/>
      <c r="AA48"/>
      <c r="AB48"/>
    </row>
    <row r="49" spans="1:28" s="6" customFormat="1" x14ac:dyDescent="0.2">
      <c r="A49"/>
      <c r="B49"/>
      <c r="C49"/>
      <c r="D49"/>
      <c r="E49"/>
      <c r="F49"/>
      <c r="G49"/>
      <c r="H49"/>
      <c r="I49"/>
      <c r="J49"/>
      <c r="K49"/>
      <c r="L49"/>
      <c r="M49"/>
      <c r="N49"/>
      <c r="O49"/>
      <c r="P49"/>
      <c r="Q49"/>
      <c r="R49"/>
      <c r="S49"/>
      <c r="T49"/>
      <c r="U49"/>
      <c r="V49"/>
      <c r="W49"/>
      <c r="X49"/>
      <c r="Y49"/>
      <c r="Z49"/>
      <c r="AA49"/>
      <c r="AB49"/>
    </row>
    <row r="50" spans="1:28" s="6" customFormat="1" x14ac:dyDescent="0.2">
      <c r="A50"/>
      <c r="B50"/>
      <c r="C50"/>
      <c r="D50"/>
      <c r="E50"/>
      <c r="F50"/>
      <c r="G50"/>
      <c r="H50"/>
      <c r="I50"/>
      <c r="J50"/>
      <c r="K50"/>
      <c r="L50"/>
      <c r="M50"/>
      <c r="N50"/>
      <c r="O50"/>
      <c r="P50"/>
      <c r="Q50"/>
      <c r="AB50"/>
    </row>
  </sheetData>
  <mergeCells count="40">
    <mergeCell ref="AC5:AH7"/>
    <mergeCell ref="AB7:AB8"/>
    <mergeCell ref="X20:X21"/>
    <mergeCell ref="Y20:Y21"/>
    <mergeCell ref="Z20:Z21"/>
    <mergeCell ref="S2:AA2"/>
    <mergeCell ref="S9:U9"/>
    <mergeCell ref="V9:X9"/>
    <mergeCell ref="Y9:AA9"/>
    <mergeCell ref="U18:Y18"/>
    <mergeCell ref="S4:AA4"/>
    <mergeCell ref="S6:U6"/>
    <mergeCell ref="V6:X6"/>
    <mergeCell ref="Y6:AA6"/>
    <mergeCell ref="S17:AA17"/>
    <mergeCell ref="S5:AA5"/>
    <mergeCell ref="A1:Q1"/>
    <mergeCell ref="A2:Q2"/>
    <mergeCell ref="A3:Q3"/>
    <mergeCell ref="A4:Q4"/>
    <mergeCell ref="A5:Q5"/>
    <mergeCell ref="A6:M6"/>
    <mergeCell ref="O6:Q6"/>
    <mergeCell ref="S7:U8"/>
    <mergeCell ref="A7:A9"/>
    <mergeCell ref="B7:B9"/>
    <mergeCell ref="O7:Q8"/>
    <mergeCell ref="C7:M7"/>
    <mergeCell ref="C8:E8"/>
    <mergeCell ref="G8:I8"/>
    <mergeCell ref="K8:M8"/>
    <mergeCell ref="U37:V37"/>
    <mergeCell ref="B27:B28"/>
    <mergeCell ref="V7:X8"/>
    <mergeCell ref="Y7:AA8"/>
    <mergeCell ref="V28:Y28"/>
    <mergeCell ref="Z28:Z29"/>
    <mergeCell ref="B18:B19"/>
    <mergeCell ref="B24:B25"/>
    <mergeCell ref="B21:B22"/>
  </mergeCells>
  <printOptions horizontalCentered="1"/>
  <pageMargins left="0.70866141732283472" right="0.70866141732283472" top="0.74803149606299213" bottom="0.74803149606299213" header="0.31496062992125984" footer="0.31496062992125984"/>
  <pageSetup scale="29" fitToHeight="2" orientation="landscape"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NOTA</vt:lpstr>
      <vt:lpstr>HOJA DE TRABAJO DE LA UPE</vt:lpstr>
      <vt:lpstr>Hoja1</vt:lpstr>
      <vt:lpstr>FRACCIÓN I 2016</vt:lpstr>
      <vt:lpstr>FRACCIÓN II 1er 2016</vt:lpstr>
      <vt:lpstr>FRACCION II  2do 2016</vt:lpstr>
      <vt:lpstr>FRACCIÓN II  3er 2016</vt:lpstr>
      <vt:lpstr>FRACCIÓN II   4to 2016</vt:lpstr>
      <vt:lpstr>FRACCIÓN III 1er 2016</vt:lpstr>
      <vt:lpstr>FRACCIÓN III 2do 2016 </vt:lpstr>
      <vt:lpstr>FRACCIÓN III 3er 2016</vt:lpstr>
      <vt:lpstr>FRACCIÓN III 4to 2016</vt:lpstr>
      <vt:lpstr>'FRACCIÓN I 2016'!Área_de_impresión</vt:lpstr>
      <vt:lpstr>'FRACCIÓN II   4to 2016'!Área_de_impresión</vt:lpstr>
      <vt:lpstr>'FRACCION II  2do 2016'!Área_de_impresión</vt:lpstr>
      <vt:lpstr>'FRACCIÓN II  3er 2016'!Área_de_impresión</vt:lpstr>
      <vt:lpstr>'FRACCIÓN II 1er 2016'!Área_de_impresión</vt:lpstr>
      <vt:lpstr>'FRACCIÓN III 1er 2016'!Área_de_impresión</vt:lpstr>
      <vt:lpstr>'FRACCIÓN III 2do 2016 '!Área_de_impresión</vt:lpstr>
      <vt:lpstr>'FRACCIÓN III 3er 2016'!Área_de_impresión</vt:lpstr>
      <vt:lpstr>'FRACCIÓN III 4to 2016'!Área_de_impresión</vt:lpstr>
      <vt:lpstr>'HOJA DE TRABAJO DE LA UPE'!Área_de_impresión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DIEGO SANTIAGO BRAVO MONDRAGON</cp:lastModifiedBy>
  <cp:lastPrinted>2016-02-25T20:31:01Z</cp:lastPrinted>
  <dcterms:created xsi:type="dcterms:W3CDTF">1996-11-27T10:00:04Z</dcterms:created>
  <dcterms:modified xsi:type="dcterms:W3CDTF">2016-02-26T16:46:33Z</dcterms:modified>
</cp:coreProperties>
</file>