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iego.bravom\Desktop\Formatos ART  PEF 2016\"/>
    </mc:Choice>
  </mc:AlternateContent>
  <bookViews>
    <workbookView xWindow="0" yWindow="0" windowWidth="24000" windowHeight="9135" tabRatio="643"/>
  </bookViews>
  <sheets>
    <sheet name="NOTA" sheetId="16" r:id="rId1"/>
    <sheet name="HOJA DE TRABAJO DE LA UPE" sheetId="5" r:id="rId2"/>
    <sheet name="Hoja1" sheetId="15" state="hidden" r:id="rId3"/>
    <sheet name="FRACCIÓN I 2016" sheetId="9" r:id="rId4"/>
    <sheet name="FRACCIÓN II 1er 2016" sheetId="8" r:id="rId5"/>
    <sheet name="FRACCION II  2do 2016" sheetId="14" r:id="rId6"/>
    <sheet name="FRACCIÓN II  3er 2016" sheetId="13" r:id="rId7"/>
    <sheet name="FRACCIÓN II   4to 2016" sheetId="12" r:id="rId8"/>
    <sheet name="FRACCIÓN III 1er 2016" sheetId="7" r:id="rId9"/>
    <sheet name="FRACCIÓN III 2do 2016 " sheetId="6" r:id="rId10"/>
    <sheet name="FRACCIÓN III 3er 2016" sheetId="10" r:id="rId11"/>
    <sheet name="FRACCIÓN III 4to 2016" sheetId="11" r:id="rId12"/>
  </sheets>
  <definedNames>
    <definedName name="_xlnm._FilterDatabase" localSheetId="2" hidden="1">Hoja1!$A$1:$E$35</definedName>
    <definedName name="_xlnm.Print_Area" localSheetId="3">'FRACCIÓN I 2016'!$A$1:$Z$65</definedName>
    <definedName name="_xlnm.Print_Area" localSheetId="7">'FRACCIÓN II   4to 2016'!$A$1:$U$60</definedName>
    <definedName name="_xlnm.Print_Area" localSheetId="5">'FRACCION II  2do 2016'!$A$1:$U$60</definedName>
    <definedName name="_xlnm.Print_Area" localSheetId="6">'FRACCIÓN II  3er 2016'!$A$1:$U$60</definedName>
    <definedName name="_xlnm.Print_Area" localSheetId="4">'FRACCIÓN II 1er 2016'!$A$1:$U$60</definedName>
    <definedName name="_xlnm.Print_Area" localSheetId="8">'FRACCIÓN III 1er 2016'!$A$1:$AH$56</definedName>
    <definedName name="_xlnm.Print_Area" localSheetId="9">'FRACCIÓN III 2do 2016 '!$A$1:$AH$56</definedName>
    <definedName name="_xlnm.Print_Area" localSheetId="10">'FRACCIÓN III 3er 2016'!$A$1:$AH$56</definedName>
    <definedName name="_xlnm.Print_Area" localSheetId="11">'FRACCIÓN III 4to 2016'!$A$1:$AH$56</definedName>
    <definedName name="_xlnm.Print_Area" localSheetId="1">'HOJA DE TRABAJO DE LA UPE'!$A$1:$S$68</definedName>
  </definedNames>
  <calcPr calcId="152511"/>
</workbook>
</file>

<file path=xl/calcChain.xml><?xml version="1.0" encoding="utf-8"?>
<calcChain xmlns="http://schemas.openxmlformats.org/spreadsheetml/2006/main">
  <c r="M12" i="6" l="1"/>
  <c r="L12" i="6"/>
  <c r="K12" i="6"/>
  <c r="M12" i="7"/>
  <c r="L12" i="7"/>
  <c r="K12" i="7"/>
  <c r="Y31" i="6" l="1"/>
  <c r="Y31" i="10"/>
  <c r="Y31" i="11"/>
  <c r="Y29" i="6"/>
  <c r="Y29" i="10"/>
  <c r="Y29" i="11"/>
  <c r="R11" i="8"/>
  <c r="B42" i="11" l="1"/>
  <c r="B39" i="11"/>
  <c r="B36" i="11"/>
  <c r="B33" i="11"/>
  <c r="B30" i="11"/>
  <c r="B27" i="11"/>
  <c r="B24" i="11"/>
  <c r="B21" i="11"/>
  <c r="B18" i="11"/>
  <c r="B15" i="11"/>
  <c r="B12" i="11"/>
  <c r="B42" i="10"/>
  <c r="B39" i="10"/>
  <c r="B36" i="10"/>
  <c r="B33" i="10"/>
  <c r="B30" i="10"/>
  <c r="B27" i="10"/>
  <c r="B24" i="10"/>
  <c r="B21" i="10"/>
  <c r="B18" i="10"/>
  <c r="B15" i="10"/>
  <c r="B12" i="10"/>
  <c r="B42" i="6"/>
  <c r="B39" i="6"/>
  <c r="B36" i="6"/>
  <c r="B33" i="6"/>
  <c r="B30" i="6"/>
  <c r="B27" i="6"/>
  <c r="B24" i="6"/>
  <c r="B21" i="6"/>
  <c r="B18" i="6"/>
  <c r="B15" i="6"/>
  <c r="B12" i="6"/>
  <c r="D31" i="5"/>
  <c r="E31" i="5" s="1"/>
  <c r="F31" i="5" s="1"/>
  <c r="H31" i="5" s="1"/>
  <c r="I31" i="5" s="1"/>
  <c r="J31" i="5" s="1"/>
  <c r="L31" i="5" s="1"/>
  <c r="M31" i="5" s="1"/>
  <c r="N31" i="5" s="1"/>
  <c r="P31" i="5" s="1"/>
  <c r="Q31" i="5" s="1"/>
  <c r="R31" i="5" s="1"/>
  <c r="S32" i="5" s="1"/>
  <c r="G32" i="5"/>
  <c r="K32" i="5"/>
  <c r="O32" i="5"/>
  <c r="D33" i="5"/>
  <c r="E33" i="5" s="1"/>
  <c r="F33" i="5" s="1"/>
  <c r="H33" i="5" s="1"/>
  <c r="I33" i="5" s="1"/>
  <c r="J33" i="5" s="1"/>
  <c r="L33" i="5" s="1"/>
  <c r="M33" i="5" s="1"/>
  <c r="N33" i="5" s="1"/>
  <c r="P33" i="5" s="1"/>
  <c r="Q33" i="5" s="1"/>
  <c r="R33" i="5" s="1"/>
  <c r="S34" i="5" s="1"/>
  <c r="G34" i="5"/>
  <c r="K34" i="5"/>
  <c r="O34" i="5"/>
  <c r="D35" i="5"/>
  <c r="E35" i="5" s="1"/>
  <c r="F35" i="5" s="1"/>
  <c r="H35" i="5" s="1"/>
  <c r="I35" i="5" s="1"/>
  <c r="J35" i="5" s="1"/>
  <c r="L35" i="5" s="1"/>
  <c r="M35" i="5" s="1"/>
  <c r="N35" i="5" s="1"/>
  <c r="P35" i="5" s="1"/>
  <c r="Q35" i="5" s="1"/>
  <c r="R35" i="5" s="1"/>
  <c r="S36" i="5" s="1"/>
  <c r="G36" i="5"/>
  <c r="K36" i="5"/>
  <c r="O36" i="5"/>
  <c r="D37" i="5"/>
  <c r="E37" i="5" s="1"/>
  <c r="F37" i="5" s="1"/>
  <c r="H37" i="5" s="1"/>
  <c r="I37" i="5" s="1"/>
  <c r="J37" i="5" s="1"/>
  <c r="L37" i="5" s="1"/>
  <c r="M37" i="5" s="1"/>
  <c r="N37" i="5" s="1"/>
  <c r="P37" i="5" s="1"/>
  <c r="Q37" i="5" s="1"/>
  <c r="R37" i="5" s="1"/>
  <c r="S38" i="5" s="1"/>
  <c r="G38" i="5"/>
  <c r="K38" i="5"/>
  <c r="O38" i="5"/>
  <c r="D39" i="5"/>
  <c r="E39" i="5" s="1"/>
  <c r="F39" i="5" s="1"/>
  <c r="H39" i="5" s="1"/>
  <c r="I39" i="5" s="1"/>
  <c r="J39" i="5" s="1"/>
  <c r="L39" i="5" s="1"/>
  <c r="M39" i="5" s="1"/>
  <c r="N39" i="5" s="1"/>
  <c r="P39" i="5" s="1"/>
  <c r="Q39" i="5" s="1"/>
  <c r="R39" i="5" s="1"/>
  <c r="S40" i="5" s="1"/>
  <c r="G40" i="5"/>
  <c r="K40" i="5"/>
  <c r="O40" i="5"/>
  <c r="D41" i="5"/>
  <c r="E41" i="5" s="1"/>
  <c r="F41" i="5" s="1"/>
  <c r="H41" i="5" s="1"/>
  <c r="I41" i="5" s="1"/>
  <c r="J41" i="5" s="1"/>
  <c r="L41" i="5" s="1"/>
  <c r="M41" i="5" s="1"/>
  <c r="N41" i="5" s="1"/>
  <c r="P41" i="5" s="1"/>
  <c r="Q41" i="5" s="1"/>
  <c r="R41" i="5" s="1"/>
  <c r="G42" i="5"/>
  <c r="K42" i="5"/>
  <c r="O42" i="5"/>
  <c r="S42" i="5"/>
  <c r="D43" i="5"/>
  <c r="E43" i="5" s="1"/>
  <c r="F43" i="5" s="1"/>
  <c r="H43" i="5" s="1"/>
  <c r="I43" i="5" s="1"/>
  <c r="J43" i="5" s="1"/>
  <c r="L43" i="5" s="1"/>
  <c r="M43" i="5" s="1"/>
  <c r="N43" i="5" s="1"/>
  <c r="P43" i="5" s="1"/>
  <c r="Q43" i="5" s="1"/>
  <c r="R43" i="5" s="1"/>
  <c r="G44" i="5"/>
  <c r="K44" i="5"/>
  <c r="O44" i="5"/>
  <c r="S44" i="5"/>
  <c r="D45" i="5"/>
  <c r="E45" i="5" s="1"/>
  <c r="F45" i="5" s="1"/>
  <c r="H45" i="5" s="1"/>
  <c r="I45" i="5" s="1"/>
  <c r="J45" i="5" s="1"/>
  <c r="L45" i="5" s="1"/>
  <c r="M45" i="5" s="1"/>
  <c r="N45" i="5" s="1"/>
  <c r="P45" i="5" s="1"/>
  <c r="Q45" i="5" s="1"/>
  <c r="R45" i="5" s="1"/>
  <c r="S46" i="5" s="1"/>
  <c r="G46" i="5"/>
  <c r="K46" i="5"/>
  <c r="O46" i="5"/>
  <c r="D47" i="5"/>
  <c r="E47" i="5" s="1"/>
  <c r="F47" i="5" s="1"/>
  <c r="H47" i="5" s="1"/>
  <c r="I47" i="5" s="1"/>
  <c r="J47" i="5" s="1"/>
  <c r="L47" i="5" s="1"/>
  <c r="M47" i="5" s="1"/>
  <c r="N47" i="5" s="1"/>
  <c r="P47" i="5" s="1"/>
  <c r="Q47" i="5" s="1"/>
  <c r="R47" i="5" s="1"/>
  <c r="S48" i="5" s="1"/>
  <c r="G48" i="5"/>
  <c r="K48" i="5"/>
  <c r="O48" i="5"/>
  <c r="D49" i="5"/>
  <c r="E49" i="5" s="1"/>
  <c r="F49" i="5" s="1"/>
  <c r="H49" i="5" s="1"/>
  <c r="I49" i="5" s="1"/>
  <c r="J49" i="5" s="1"/>
  <c r="L49" i="5" s="1"/>
  <c r="M49" i="5" s="1"/>
  <c r="N49" i="5" s="1"/>
  <c r="P49" i="5" s="1"/>
  <c r="Q49" i="5" s="1"/>
  <c r="R49" i="5" s="1"/>
  <c r="S50" i="5" s="1"/>
  <c r="G50" i="5"/>
  <c r="K50" i="5"/>
  <c r="O50" i="5"/>
  <c r="M39" i="6" l="1"/>
  <c r="L39" i="6"/>
  <c r="K39" i="6"/>
  <c r="M39" i="10"/>
  <c r="L39" i="10"/>
  <c r="K39" i="10"/>
  <c r="M39" i="11"/>
  <c r="L39" i="11"/>
  <c r="K39" i="11"/>
  <c r="M39" i="7"/>
  <c r="L39" i="7"/>
  <c r="K39" i="7"/>
  <c r="O39" i="7" s="1"/>
  <c r="B42" i="7"/>
  <c r="B39" i="7"/>
  <c r="B42" i="9"/>
  <c r="B39" i="9"/>
  <c r="X43" i="9"/>
  <c r="W43" i="9"/>
  <c r="V43" i="9"/>
  <c r="R43" i="9"/>
  <c r="Q43" i="9"/>
  <c r="P43" i="9"/>
  <c r="L43" i="9"/>
  <c r="K43" i="9"/>
  <c r="J43" i="9"/>
  <c r="F43" i="9"/>
  <c r="E43" i="9"/>
  <c r="D43" i="9"/>
  <c r="D42" i="9" s="1"/>
  <c r="E42" i="9" s="1"/>
  <c r="F42" i="9" s="1"/>
  <c r="J42" i="9" s="1"/>
  <c r="K42" i="9" s="1"/>
  <c r="L42" i="9" s="1"/>
  <c r="P42" i="9" s="1"/>
  <c r="Q42" i="9" s="1"/>
  <c r="X40" i="9"/>
  <c r="W40" i="9"/>
  <c r="V40" i="9"/>
  <c r="R40" i="9"/>
  <c r="Q40" i="9"/>
  <c r="P40" i="9"/>
  <c r="L40" i="9"/>
  <c r="K40" i="9"/>
  <c r="J40" i="9"/>
  <c r="F40" i="9"/>
  <c r="E40" i="9"/>
  <c r="D40" i="9"/>
  <c r="D39" i="9" s="1"/>
  <c r="O19" i="5"/>
  <c r="O18" i="5"/>
  <c r="O17" i="5"/>
  <c r="O16" i="5"/>
  <c r="O15" i="5"/>
  <c r="O14" i="5"/>
  <c r="O13" i="5"/>
  <c r="O12" i="5"/>
  <c r="O11" i="5"/>
  <c r="O10" i="5"/>
  <c r="O9" i="5"/>
  <c r="O8" i="5"/>
  <c r="N19" i="5"/>
  <c r="N18" i="5"/>
  <c r="N17" i="5"/>
  <c r="N16" i="5"/>
  <c r="N15" i="5"/>
  <c r="N14" i="5"/>
  <c r="N13" i="5"/>
  <c r="N12" i="5"/>
  <c r="N11" i="5"/>
  <c r="N10" i="5"/>
  <c r="N9" i="5"/>
  <c r="N8" i="5"/>
  <c r="O7" i="5"/>
  <c r="N7" i="5"/>
  <c r="B49" i="5"/>
  <c r="A49" i="5"/>
  <c r="A47" i="5"/>
  <c r="B47" i="5"/>
  <c r="P39" i="7" l="1"/>
  <c r="Q39" i="7" s="1"/>
  <c r="O39" i="6" s="1"/>
  <c r="P39" i="6" s="1"/>
  <c r="Q39" i="6" s="1"/>
  <c r="O39" i="10" s="1"/>
  <c r="P39" i="10" s="1"/>
  <c r="Q39" i="10" s="1"/>
  <c r="O39" i="11" s="1"/>
  <c r="P39" i="11" s="1"/>
  <c r="Q39" i="11" s="1"/>
  <c r="E39" i="9"/>
  <c r="F39" i="9" s="1"/>
  <c r="R42" i="9"/>
  <c r="J39" i="9"/>
  <c r="K39" i="9" s="1"/>
  <c r="L39" i="9" s="1"/>
  <c r="P39" i="9" s="1"/>
  <c r="Q39" i="9" s="1"/>
  <c r="R39" i="9" s="1"/>
  <c r="O21" i="5"/>
  <c r="T50" i="8"/>
  <c r="S50" i="8"/>
  <c r="R50" i="8"/>
  <c r="V42" i="9" l="1"/>
  <c r="W42" i="9" s="1"/>
  <c r="X42" i="9" s="1"/>
  <c r="AB43" i="9"/>
  <c r="V39" i="9"/>
  <c r="W39" i="9" s="1"/>
  <c r="X39" i="9" s="1"/>
  <c r="AB40" i="9"/>
  <c r="U50" i="8"/>
  <c r="M42" i="11" l="1"/>
  <c r="L42" i="11"/>
  <c r="M36" i="11"/>
  <c r="L36" i="11"/>
  <c r="M33" i="11"/>
  <c r="L33" i="11"/>
  <c r="M30" i="11"/>
  <c r="L30" i="11"/>
  <c r="M27" i="11"/>
  <c r="L27" i="11"/>
  <c r="M24" i="11"/>
  <c r="L24" i="11"/>
  <c r="M21" i="11"/>
  <c r="L21" i="11"/>
  <c r="M18" i="11"/>
  <c r="L18" i="11"/>
  <c r="M15" i="11"/>
  <c r="L15" i="11"/>
  <c r="M42" i="10"/>
  <c r="L42" i="10"/>
  <c r="M36" i="10"/>
  <c r="L36" i="10"/>
  <c r="M33" i="10"/>
  <c r="L33" i="10"/>
  <c r="M30" i="10"/>
  <c r="L30" i="10"/>
  <c r="M27" i="10"/>
  <c r="L27" i="10"/>
  <c r="M24" i="10"/>
  <c r="L24" i="10"/>
  <c r="M21" i="10"/>
  <c r="L21" i="10"/>
  <c r="M18" i="10"/>
  <c r="L18" i="10"/>
  <c r="M15" i="10"/>
  <c r="L15" i="10"/>
  <c r="M42" i="6"/>
  <c r="L42" i="6"/>
  <c r="M36" i="6"/>
  <c r="L36" i="6"/>
  <c r="M33" i="6"/>
  <c r="L33" i="6"/>
  <c r="M30" i="6"/>
  <c r="L30" i="6"/>
  <c r="M27" i="6"/>
  <c r="L27" i="6"/>
  <c r="M24" i="6"/>
  <c r="L24" i="6"/>
  <c r="M21" i="6"/>
  <c r="L21" i="6"/>
  <c r="M18" i="6"/>
  <c r="L18" i="6"/>
  <c r="M15" i="6"/>
  <c r="L15" i="6"/>
  <c r="K42" i="11"/>
  <c r="K36" i="11"/>
  <c r="K33" i="11"/>
  <c r="K30" i="11"/>
  <c r="K27" i="11"/>
  <c r="K24" i="11"/>
  <c r="K21" i="11"/>
  <c r="K18" i="11"/>
  <c r="K15" i="11"/>
  <c r="K42" i="10"/>
  <c r="K36" i="10"/>
  <c r="K33" i="10"/>
  <c r="K30" i="10"/>
  <c r="K27" i="10"/>
  <c r="K24" i="10"/>
  <c r="K21" i="10"/>
  <c r="K18" i="10"/>
  <c r="K15" i="10"/>
  <c r="K42" i="6"/>
  <c r="K36" i="6"/>
  <c r="K33" i="6"/>
  <c r="K30" i="6"/>
  <c r="K27" i="6"/>
  <c r="K24" i="6"/>
  <c r="K21" i="6"/>
  <c r="K18" i="6"/>
  <c r="K15" i="6"/>
  <c r="M42" i="7"/>
  <c r="L42" i="7"/>
  <c r="M36" i="7"/>
  <c r="L36" i="7"/>
  <c r="M33" i="7"/>
  <c r="L33" i="7"/>
  <c r="M30" i="7"/>
  <c r="L30" i="7"/>
  <c r="M27" i="7"/>
  <c r="L27" i="7"/>
  <c r="M24" i="7"/>
  <c r="L24" i="7"/>
  <c r="M21" i="7"/>
  <c r="L21" i="7"/>
  <c r="M18" i="7"/>
  <c r="L18" i="7"/>
  <c r="M15" i="7"/>
  <c r="L15" i="7"/>
  <c r="K42" i="7"/>
  <c r="O42" i="7" s="1"/>
  <c r="P42" i="7" s="1"/>
  <c r="Q42" i="7" s="1"/>
  <c r="K36" i="7"/>
  <c r="O36" i="7" s="1"/>
  <c r="P36" i="7" s="1"/>
  <c r="K33" i="7"/>
  <c r="O33" i="7" s="1"/>
  <c r="P33" i="7" s="1"/>
  <c r="Q33" i="7" s="1"/>
  <c r="K30" i="7"/>
  <c r="O30" i="7" s="1"/>
  <c r="P30" i="7" s="1"/>
  <c r="K27" i="7"/>
  <c r="O27" i="7" s="1"/>
  <c r="P27" i="7" s="1"/>
  <c r="Q27" i="7" s="1"/>
  <c r="K24" i="7"/>
  <c r="O24" i="7" s="1"/>
  <c r="P24" i="7" s="1"/>
  <c r="K21" i="7"/>
  <c r="O21" i="7" s="1"/>
  <c r="P21" i="7" s="1"/>
  <c r="Q21" i="7" s="1"/>
  <c r="K18" i="7"/>
  <c r="O18" i="7" s="1"/>
  <c r="P18" i="7" s="1"/>
  <c r="K15" i="7"/>
  <c r="O15" i="7" s="1"/>
  <c r="P15" i="7" s="1"/>
  <c r="Q15" i="7" s="1"/>
  <c r="B36" i="7"/>
  <c r="B33" i="7"/>
  <c r="B30" i="7"/>
  <c r="B27" i="7"/>
  <c r="B24" i="7"/>
  <c r="B21" i="7"/>
  <c r="B18" i="7"/>
  <c r="B15" i="7"/>
  <c r="B12" i="7"/>
  <c r="B36" i="9"/>
  <c r="B33" i="9"/>
  <c r="B30" i="9"/>
  <c r="B27" i="9"/>
  <c r="B24" i="9"/>
  <c r="B21" i="9"/>
  <c r="B18" i="9"/>
  <c r="B15" i="9"/>
  <c r="B12" i="9"/>
  <c r="T50" i="12"/>
  <c r="S50" i="12"/>
  <c r="R50" i="12"/>
  <c r="T50" i="13"/>
  <c r="S50" i="13"/>
  <c r="R50" i="13"/>
  <c r="T49" i="13"/>
  <c r="S49" i="13"/>
  <c r="R49" i="13"/>
  <c r="T48" i="13"/>
  <c r="S48" i="13"/>
  <c r="R48" i="13"/>
  <c r="U48" i="13" s="1"/>
  <c r="T47" i="13"/>
  <c r="S47" i="13"/>
  <c r="R47" i="13"/>
  <c r="T46" i="13"/>
  <c r="S46" i="13"/>
  <c r="R46" i="13"/>
  <c r="U46" i="13" s="1"/>
  <c r="T45" i="13"/>
  <c r="S45" i="13"/>
  <c r="R45" i="13"/>
  <c r="T44" i="13"/>
  <c r="S44" i="13"/>
  <c r="R44" i="13"/>
  <c r="T43" i="13"/>
  <c r="S43" i="13"/>
  <c r="R43" i="13"/>
  <c r="T42" i="13"/>
  <c r="S42" i="13"/>
  <c r="R42" i="13"/>
  <c r="T41" i="13"/>
  <c r="S41" i="13"/>
  <c r="R41" i="13"/>
  <c r="T40" i="13"/>
  <c r="S40" i="13"/>
  <c r="R40" i="13"/>
  <c r="T39" i="13"/>
  <c r="S39" i="13"/>
  <c r="R39" i="13"/>
  <c r="T38" i="13"/>
  <c r="S38" i="13"/>
  <c r="R38" i="13"/>
  <c r="T37" i="13"/>
  <c r="S37" i="13"/>
  <c r="R37" i="13"/>
  <c r="T36" i="13"/>
  <c r="S36" i="13"/>
  <c r="R36" i="13"/>
  <c r="U36" i="13" s="1"/>
  <c r="T35" i="13"/>
  <c r="S35" i="13"/>
  <c r="R35" i="13"/>
  <c r="T34" i="13"/>
  <c r="S34" i="13"/>
  <c r="R34" i="13"/>
  <c r="U34" i="13" s="1"/>
  <c r="T33" i="13"/>
  <c r="S33" i="13"/>
  <c r="R33" i="13"/>
  <c r="T32" i="13"/>
  <c r="S32" i="13"/>
  <c r="R32" i="13"/>
  <c r="U32" i="13" s="1"/>
  <c r="T31" i="13"/>
  <c r="S31" i="13"/>
  <c r="R31" i="13"/>
  <c r="T30" i="13"/>
  <c r="S30" i="13"/>
  <c r="R30" i="13"/>
  <c r="U30" i="13" s="1"/>
  <c r="T29" i="13"/>
  <c r="S29" i="13"/>
  <c r="R29" i="13"/>
  <c r="T28" i="13"/>
  <c r="S28" i="13"/>
  <c r="R28" i="13"/>
  <c r="U28" i="13" s="1"/>
  <c r="T27" i="13"/>
  <c r="S27" i="13"/>
  <c r="R27" i="13"/>
  <c r="T26" i="13"/>
  <c r="S26" i="13"/>
  <c r="R26" i="13"/>
  <c r="T25" i="13"/>
  <c r="S25" i="13"/>
  <c r="R25" i="13"/>
  <c r="T24" i="13"/>
  <c r="S24" i="13"/>
  <c r="R24" i="13"/>
  <c r="T23" i="13"/>
  <c r="S23" i="13"/>
  <c r="R23" i="13"/>
  <c r="T22" i="13"/>
  <c r="S22" i="13"/>
  <c r="R22" i="13"/>
  <c r="T21" i="13"/>
  <c r="S21" i="13"/>
  <c r="R21" i="13"/>
  <c r="T20" i="13"/>
  <c r="S20" i="13"/>
  <c r="R20" i="13"/>
  <c r="T19" i="13"/>
  <c r="S19" i="13"/>
  <c r="R19" i="13"/>
  <c r="T18" i="13"/>
  <c r="S18" i="13"/>
  <c r="R18" i="13"/>
  <c r="T17" i="13"/>
  <c r="S17" i="13"/>
  <c r="R17" i="13"/>
  <c r="T16" i="13"/>
  <c r="S16" i="13"/>
  <c r="R16" i="13"/>
  <c r="U16" i="13" s="1"/>
  <c r="T15" i="13"/>
  <c r="S15" i="13"/>
  <c r="R15" i="13"/>
  <c r="T14" i="13"/>
  <c r="S14" i="13"/>
  <c r="R14" i="13"/>
  <c r="T13" i="13"/>
  <c r="S13" i="13"/>
  <c r="R13" i="13"/>
  <c r="T12" i="13"/>
  <c r="S12" i="13"/>
  <c r="R12" i="13"/>
  <c r="U12" i="13" s="1"/>
  <c r="T50" i="14"/>
  <c r="S50" i="14"/>
  <c r="R50" i="14"/>
  <c r="T49" i="14"/>
  <c r="S49" i="14"/>
  <c r="R49" i="14"/>
  <c r="U49" i="14" s="1"/>
  <c r="T48" i="14"/>
  <c r="S48" i="14"/>
  <c r="R48" i="14"/>
  <c r="T47" i="14"/>
  <c r="S47" i="14"/>
  <c r="R47" i="14"/>
  <c r="T46" i="14"/>
  <c r="S46" i="14"/>
  <c r="R46" i="14"/>
  <c r="T45" i="14"/>
  <c r="S45" i="14"/>
  <c r="R45" i="14"/>
  <c r="T44" i="14"/>
  <c r="S44" i="14"/>
  <c r="R44" i="14"/>
  <c r="T43" i="14"/>
  <c r="S43" i="14"/>
  <c r="R43" i="14"/>
  <c r="T42" i="14"/>
  <c r="S42" i="14"/>
  <c r="R42" i="14"/>
  <c r="T41" i="14"/>
  <c r="S41" i="14"/>
  <c r="R41" i="14"/>
  <c r="T40" i="14"/>
  <c r="S40" i="14"/>
  <c r="R40" i="14"/>
  <c r="T39" i="14"/>
  <c r="S39" i="14"/>
  <c r="R39" i="14"/>
  <c r="T38" i="14"/>
  <c r="S38" i="14"/>
  <c r="R38" i="14"/>
  <c r="T37" i="14"/>
  <c r="S37" i="14"/>
  <c r="R37" i="14"/>
  <c r="T36" i="14"/>
  <c r="S36" i="14"/>
  <c r="R36" i="14"/>
  <c r="T35" i="14"/>
  <c r="S35" i="14"/>
  <c r="R35" i="14"/>
  <c r="T34" i="14"/>
  <c r="S34" i="14"/>
  <c r="R34" i="14"/>
  <c r="T33" i="14"/>
  <c r="S33" i="14"/>
  <c r="R33" i="14"/>
  <c r="T32" i="14"/>
  <c r="S32" i="14"/>
  <c r="R32" i="14"/>
  <c r="T31" i="14"/>
  <c r="S31" i="14"/>
  <c r="R31" i="14"/>
  <c r="T30" i="14"/>
  <c r="S30" i="14"/>
  <c r="R30" i="14"/>
  <c r="T29" i="14"/>
  <c r="S29" i="14"/>
  <c r="R29" i="14"/>
  <c r="T28" i="14"/>
  <c r="S28" i="14"/>
  <c r="R28" i="14"/>
  <c r="T27" i="14"/>
  <c r="S27" i="14"/>
  <c r="R27" i="14"/>
  <c r="T26" i="14"/>
  <c r="S26" i="14"/>
  <c r="R26" i="14"/>
  <c r="T25" i="14"/>
  <c r="S25" i="14"/>
  <c r="R25" i="14"/>
  <c r="T24" i="14"/>
  <c r="S24" i="14"/>
  <c r="R24" i="14"/>
  <c r="T23" i="14"/>
  <c r="S23" i="14"/>
  <c r="R23" i="14"/>
  <c r="T22" i="14"/>
  <c r="S22" i="14"/>
  <c r="R22" i="14"/>
  <c r="T21" i="14"/>
  <c r="S21" i="14"/>
  <c r="R21" i="14"/>
  <c r="T20" i="14"/>
  <c r="S20" i="14"/>
  <c r="R20" i="14"/>
  <c r="T19" i="14"/>
  <c r="S19" i="14"/>
  <c r="R19" i="14"/>
  <c r="T18" i="14"/>
  <c r="S18" i="14"/>
  <c r="R18" i="14"/>
  <c r="T17" i="14"/>
  <c r="S17" i="14"/>
  <c r="R17" i="14"/>
  <c r="T16" i="14"/>
  <c r="S16" i="14"/>
  <c r="R16" i="14"/>
  <c r="T15" i="14"/>
  <c r="S15" i="14"/>
  <c r="R15" i="14"/>
  <c r="T14" i="14"/>
  <c r="S14" i="14"/>
  <c r="R14" i="14"/>
  <c r="T13" i="14"/>
  <c r="S13" i="14"/>
  <c r="R13" i="14"/>
  <c r="T12" i="14"/>
  <c r="S12" i="14"/>
  <c r="R12" i="14"/>
  <c r="X37" i="9"/>
  <c r="W37" i="9"/>
  <c r="V37" i="9"/>
  <c r="R37" i="9"/>
  <c r="Q37" i="9"/>
  <c r="P37" i="9"/>
  <c r="L37" i="9"/>
  <c r="K37" i="9"/>
  <c r="J37" i="9"/>
  <c r="X34" i="9"/>
  <c r="W34" i="9"/>
  <c r="V34" i="9"/>
  <c r="R34" i="9"/>
  <c r="Q34" i="9"/>
  <c r="P34" i="9"/>
  <c r="L34" i="9"/>
  <c r="K34" i="9"/>
  <c r="J34" i="9"/>
  <c r="X31" i="9"/>
  <c r="W31" i="9"/>
  <c r="V31" i="9"/>
  <c r="R31" i="9"/>
  <c r="Q31" i="9"/>
  <c r="P31" i="9"/>
  <c r="L31" i="9"/>
  <c r="K31" i="9"/>
  <c r="J31" i="9"/>
  <c r="X28" i="9"/>
  <c r="W28" i="9"/>
  <c r="V28" i="9"/>
  <c r="R28" i="9"/>
  <c r="Q28" i="9"/>
  <c r="P28" i="9"/>
  <c r="L28" i="9"/>
  <c r="K28" i="9"/>
  <c r="J28" i="9"/>
  <c r="X25" i="9"/>
  <c r="W25" i="9"/>
  <c r="V25" i="9"/>
  <c r="R25" i="9"/>
  <c r="Q25" i="9"/>
  <c r="P25" i="9"/>
  <c r="L25" i="9"/>
  <c r="K25" i="9"/>
  <c r="J25" i="9"/>
  <c r="X22" i="9"/>
  <c r="W22" i="9"/>
  <c r="V22" i="9"/>
  <c r="R22" i="9"/>
  <c r="Q22" i="9"/>
  <c r="P22" i="9"/>
  <c r="L22" i="9"/>
  <c r="K22" i="9"/>
  <c r="J22" i="9"/>
  <c r="X19" i="9"/>
  <c r="W19" i="9"/>
  <c r="V19" i="9"/>
  <c r="R19" i="9"/>
  <c r="Q19" i="9"/>
  <c r="P19" i="9"/>
  <c r="L19" i="9"/>
  <c r="K19" i="9"/>
  <c r="J19" i="9"/>
  <c r="X16" i="9"/>
  <c r="W16" i="9"/>
  <c r="V16" i="9"/>
  <c r="R16" i="9"/>
  <c r="Q16" i="9"/>
  <c r="P16" i="9"/>
  <c r="L16" i="9"/>
  <c r="K16" i="9"/>
  <c r="J16" i="9"/>
  <c r="X13" i="9"/>
  <c r="W13" i="9"/>
  <c r="R13" i="9"/>
  <c r="R46" i="9" s="1"/>
  <c r="Q13" i="9"/>
  <c r="L13" i="9"/>
  <c r="L46" i="9" s="1"/>
  <c r="K13" i="9"/>
  <c r="J13" i="9"/>
  <c r="J46" i="9" s="1"/>
  <c r="P13" i="9"/>
  <c r="V13" i="9"/>
  <c r="F37" i="9"/>
  <c r="E37" i="9"/>
  <c r="F34" i="9"/>
  <c r="E34" i="9"/>
  <c r="F31" i="9"/>
  <c r="E31" i="9"/>
  <c r="F28" i="9"/>
  <c r="E28" i="9"/>
  <c r="F25" i="9"/>
  <c r="E25" i="9"/>
  <c r="F22" i="9"/>
  <c r="E22" i="9"/>
  <c r="F19" i="9"/>
  <c r="E19" i="9"/>
  <c r="F16" i="9"/>
  <c r="E16" i="9"/>
  <c r="F13" i="9"/>
  <c r="F46" i="9" s="1"/>
  <c r="E13" i="9"/>
  <c r="E46" i="9" s="1"/>
  <c r="D13" i="9"/>
  <c r="D37" i="9"/>
  <c r="D34" i="9"/>
  <c r="D31" i="9"/>
  <c r="D28" i="9"/>
  <c r="D25" i="9"/>
  <c r="D22" i="9"/>
  <c r="D19" i="9"/>
  <c r="D16" i="9"/>
  <c r="E7" i="5"/>
  <c r="M19" i="5"/>
  <c r="L19" i="5"/>
  <c r="K19" i="5"/>
  <c r="M18" i="5"/>
  <c r="L18" i="5"/>
  <c r="K18" i="5"/>
  <c r="M17" i="5"/>
  <c r="L17" i="5"/>
  <c r="K17" i="5"/>
  <c r="M16" i="5"/>
  <c r="L16" i="5"/>
  <c r="K16" i="5"/>
  <c r="V46" i="9" l="1"/>
  <c r="X46" i="9"/>
  <c r="U13" i="13"/>
  <c r="U15" i="13"/>
  <c r="U17" i="13"/>
  <c r="U19" i="13"/>
  <c r="U21" i="13"/>
  <c r="U23" i="13"/>
  <c r="U25" i="13"/>
  <c r="U27" i="13"/>
  <c r="U35" i="13"/>
  <c r="U37" i="13"/>
  <c r="U39" i="13"/>
  <c r="U41" i="13"/>
  <c r="U43" i="13"/>
  <c r="D46" i="9"/>
  <c r="P46" i="9"/>
  <c r="K46" i="9"/>
  <c r="Q46" i="9"/>
  <c r="W46" i="9"/>
  <c r="U12" i="14"/>
  <c r="U14" i="14"/>
  <c r="U16" i="14"/>
  <c r="U18" i="14"/>
  <c r="U20" i="14"/>
  <c r="U22" i="14"/>
  <c r="U24" i="14"/>
  <c r="U26" i="14"/>
  <c r="U28" i="14"/>
  <c r="U30" i="14"/>
  <c r="U32" i="14"/>
  <c r="U34" i="14"/>
  <c r="U36" i="14"/>
  <c r="U38" i="14"/>
  <c r="U40" i="14"/>
  <c r="U42" i="14"/>
  <c r="U48" i="14"/>
  <c r="Q18" i="7"/>
  <c r="Q24" i="7"/>
  <c r="Q30" i="7"/>
  <c r="Q36" i="7"/>
  <c r="U50" i="12"/>
  <c r="U45" i="13"/>
  <c r="U26" i="13"/>
  <c r="U29" i="13"/>
  <c r="U31" i="13"/>
  <c r="U33" i="13"/>
  <c r="U47" i="13"/>
  <c r="U49" i="13"/>
  <c r="U14" i="13"/>
  <c r="U18" i="13"/>
  <c r="U20" i="13"/>
  <c r="U22" i="13"/>
  <c r="U24" i="13"/>
  <c r="U38" i="13"/>
  <c r="U40" i="13"/>
  <c r="U42" i="13"/>
  <c r="U44" i="13"/>
  <c r="U50" i="13"/>
  <c r="U46" i="14"/>
  <c r="U44" i="14"/>
  <c r="U13" i="14"/>
  <c r="U15" i="14"/>
  <c r="U17" i="14"/>
  <c r="U19" i="14"/>
  <c r="U21" i="14"/>
  <c r="U23" i="14"/>
  <c r="U25" i="14"/>
  <c r="U27" i="14"/>
  <c r="U29" i="14"/>
  <c r="U31" i="14"/>
  <c r="U33" i="14"/>
  <c r="U35" i="14"/>
  <c r="U37" i="14"/>
  <c r="U39" i="14"/>
  <c r="U41" i="14"/>
  <c r="U43" i="14"/>
  <c r="U45" i="14"/>
  <c r="U47" i="14"/>
  <c r="U50" i="14"/>
  <c r="M15" i="5"/>
  <c r="L15" i="5"/>
  <c r="K15" i="5"/>
  <c r="M14" i="5"/>
  <c r="L14" i="5"/>
  <c r="K14" i="5"/>
  <c r="M13" i="5"/>
  <c r="L13" i="5"/>
  <c r="K13" i="5"/>
  <c r="M12" i="5"/>
  <c r="L12" i="5"/>
  <c r="K12" i="5"/>
  <c r="M11" i="5"/>
  <c r="L11" i="5"/>
  <c r="K11" i="5"/>
  <c r="M10" i="5"/>
  <c r="L10" i="5"/>
  <c r="K10" i="5"/>
  <c r="M9" i="5"/>
  <c r="L9" i="5"/>
  <c r="K9" i="5"/>
  <c r="M8" i="5"/>
  <c r="L8" i="5"/>
  <c r="K8" i="5"/>
  <c r="J19" i="5"/>
  <c r="J18" i="5"/>
  <c r="J17" i="5"/>
  <c r="J16" i="5"/>
  <c r="J15" i="5"/>
  <c r="J14" i="5"/>
  <c r="J13" i="5"/>
  <c r="J12" i="5"/>
  <c r="J11" i="5"/>
  <c r="J10" i="5"/>
  <c r="J9" i="5"/>
  <c r="J8" i="5"/>
  <c r="I19" i="5"/>
  <c r="I18" i="5"/>
  <c r="I17" i="5"/>
  <c r="I16" i="5"/>
  <c r="I15" i="5"/>
  <c r="I14" i="5"/>
  <c r="I13" i="5"/>
  <c r="I12" i="5"/>
  <c r="I11" i="5"/>
  <c r="I10" i="5"/>
  <c r="I9" i="5"/>
  <c r="I8" i="5"/>
  <c r="H19" i="5"/>
  <c r="H18" i="5"/>
  <c r="H17" i="5"/>
  <c r="H16" i="5"/>
  <c r="H15" i="5"/>
  <c r="H14" i="5"/>
  <c r="H13" i="5"/>
  <c r="H12" i="5"/>
  <c r="H11" i="5"/>
  <c r="H10" i="5"/>
  <c r="H9" i="5"/>
  <c r="H8" i="5"/>
  <c r="B45" i="5"/>
  <c r="M7" i="5" s="1"/>
  <c r="B43" i="5"/>
  <c r="L7" i="5" s="1"/>
  <c r="A43" i="5"/>
  <c r="B41" i="5"/>
  <c r="K7" i="5" s="1"/>
  <c r="A41" i="5"/>
  <c r="B33" i="5"/>
  <c r="G7" i="5" s="1"/>
  <c r="A33" i="5"/>
  <c r="B31" i="5"/>
  <c r="F7" i="5" s="1"/>
  <c r="A31" i="5"/>
  <c r="F19" i="5"/>
  <c r="F18" i="5"/>
  <c r="F17" i="5"/>
  <c r="G16" i="5"/>
  <c r="F16" i="5"/>
  <c r="G15" i="5"/>
  <c r="F15" i="5"/>
  <c r="G14" i="5"/>
  <c r="F14" i="5"/>
  <c r="F13" i="5"/>
  <c r="F12" i="5"/>
  <c r="F11" i="5"/>
  <c r="F10" i="5"/>
  <c r="F9" i="5"/>
  <c r="F8" i="5"/>
  <c r="A45" i="5"/>
  <c r="A39" i="5"/>
  <c r="A37" i="5"/>
  <c r="A35" i="5"/>
  <c r="B39" i="5"/>
  <c r="J7" i="5" s="1"/>
  <c r="B37" i="5"/>
  <c r="I7" i="5" s="1"/>
  <c r="B35" i="5"/>
  <c r="H7" i="5" s="1"/>
  <c r="L50" i="9" l="1"/>
  <c r="V52" i="6" s="1"/>
  <c r="N21" i="5"/>
  <c r="J21" i="5"/>
  <c r="I21" i="5"/>
  <c r="H21" i="5"/>
  <c r="G19" i="5"/>
  <c r="G18" i="5"/>
  <c r="G17" i="5"/>
  <c r="G13" i="5"/>
  <c r="G12" i="5"/>
  <c r="G11" i="5"/>
  <c r="G10" i="5"/>
  <c r="G9" i="5"/>
  <c r="G8" i="5"/>
  <c r="F21" i="5"/>
  <c r="G21" i="5" l="1"/>
  <c r="M21" i="5"/>
  <c r="L21" i="5"/>
  <c r="G30" i="5"/>
  <c r="G52" i="5" s="1"/>
  <c r="D29" i="5"/>
  <c r="E29" i="5" s="1"/>
  <c r="B29" i="5"/>
  <c r="A29" i="5"/>
  <c r="E19" i="5"/>
  <c r="E18" i="5"/>
  <c r="E17" i="5"/>
  <c r="E16" i="5"/>
  <c r="E15" i="5"/>
  <c r="E14" i="5"/>
  <c r="E13" i="5"/>
  <c r="E12" i="5"/>
  <c r="E11" i="5"/>
  <c r="E10" i="5"/>
  <c r="E9" i="5"/>
  <c r="D36" i="9"/>
  <c r="D33" i="9"/>
  <c r="D30" i="9"/>
  <c r="D27" i="9"/>
  <c r="D24" i="9"/>
  <c r="D21" i="9"/>
  <c r="D18" i="9"/>
  <c r="D15" i="9"/>
  <c r="E8" i="5"/>
  <c r="T49" i="8"/>
  <c r="S49" i="8"/>
  <c r="R49" i="8"/>
  <c r="T48" i="8"/>
  <c r="S48" i="8"/>
  <c r="R48" i="8"/>
  <c r="T47" i="8"/>
  <c r="S47" i="8"/>
  <c r="R47" i="8"/>
  <c r="T46" i="8"/>
  <c r="S46" i="8"/>
  <c r="R46" i="8"/>
  <c r="T45" i="8"/>
  <c r="S45" i="8"/>
  <c r="R45" i="8"/>
  <c r="T44" i="8"/>
  <c r="S44" i="8"/>
  <c r="R44" i="8"/>
  <c r="T43" i="8"/>
  <c r="S43" i="8"/>
  <c r="R43" i="8"/>
  <c r="T42" i="8"/>
  <c r="S42" i="8"/>
  <c r="R42" i="8"/>
  <c r="T41" i="8"/>
  <c r="S41" i="8"/>
  <c r="R41" i="8"/>
  <c r="T40" i="8"/>
  <c r="S40" i="8"/>
  <c r="R40" i="8"/>
  <c r="T39" i="8"/>
  <c r="S39" i="8"/>
  <c r="R39" i="8"/>
  <c r="T38" i="8"/>
  <c r="S38" i="8"/>
  <c r="R38" i="8"/>
  <c r="T37" i="8"/>
  <c r="S37" i="8"/>
  <c r="R37" i="8"/>
  <c r="T36" i="8"/>
  <c r="S36" i="8"/>
  <c r="R36" i="8"/>
  <c r="T35" i="8"/>
  <c r="S35" i="8"/>
  <c r="R35" i="8"/>
  <c r="T34" i="8"/>
  <c r="S34" i="8"/>
  <c r="R34" i="8"/>
  <c r="T33" i="8"/>
  <c r="S33" i="8"/>
  <c r="R33" i="8"/>
  <c r="T32" i="8"/>
  <c r="S32" i="8"/>
  <c r="R32" i="8"/>
  <c r="T31" i="8"/>
  <c r="S31" i="8"/>
  <c r="R31" i="8"/>
  <c r="T30" i="8"/>
  <c r="S30" i="8"/>
  <c r="R30" i="8"/>
  <c r="T29" i="8"/>
  <c r="S29" i="8"/>
  <c r="R29" i="8"/>
  <c r="T28" i="8"/>
  <c r="S28" i="8"/>
  <c r="R28" i="8"/>
  <c r="T27" i="8"/>
  <c r="S27" i="8"/>
  <c r="R27" i="8"/>
  <c r="T26" i="8"/>
  <c r="S26" i="8"/>
  <c r="R26" i="8"/>
  <c r="T25" i="8"/>
  <c r="S25" i="8"/>
  <c r="R25" i="8"/>
  <c r="T24" i="8"/>
  <c r="S24" i="8"/>
  <c r="R24" i="8"/>
  <c r="T23" i="8"/>
  <c r="S23" i="8"/>
  <c r="R23" i="8"/>
  <c r="T22" i="8"/>
  <c r="S22" i="8"/>
  <c r="R22" i="8"/>
  <c r="T21" i="8"/>
  <c r="S21" i="8"/>
  <c r="R21" i="8"/>
  <c r="T20" i="8"/>
  <c r="S20" i="8"/>
  <c r="R20" i="8"/>
  <c r="T19" i="8"/>
  <c r="S19" i="8"/>
  <c r="R19" i="8"/>
  <c r="T18" i="8"/>
  <c r="S18" i="8"/>
  <c r="R18" i="8"/>
  <c r="T17" i="8"/>
  <c r="S17" i="8"/>
  <c r="R17" i="8"/>
  <c r="T16" i="8"/>
  <c r="S16" i="8"/>
  <c r="R16" i="8"/>
  <c r="T15" i="8"/>
  <c r="S15" i="8"/>
  <c r="R15" i="8"/>
  <c r="T14" i="8"/>
  <c r="S14" i="8"/>
  <c r="R14" i="8"/>
  <c r="T13" i="8"/>
  <c r="S13" i="8"/>
  <c r="R13" i="8"/>
  <c r="T12" i="8"/>
  <c r="S12" i="8"/>
  <c r="R12" i="8"/>
  <c r="T11" i="8"/>
  <c r="T52" i="8" s="1"/>
  <c r="S11" i="8"/>
  <c r="T11" i="14"/>
  <c r="T52" i="14" s="1"/>
  <c r="S11" i="14"/>
  <c r="S52" i="14" s="1"/>
  <c r="R11" i="14"/>
  <c r="R52" i="14" s="1"/>
  <c r="T11" i="13"/>
  <c r="T52" i="13" s="1"/>
  <c r="S11" i="13"/>
  <c r="S52" i="13" s="1"/>
  <c r="R11" i="13"/>
  <c r="R52" i="13" s="1"/>
  <c r="T49" i="12"/>
  <c r="S49" i="12"/>
  <c r="R49" i="12"/>
  <c r="T48" i="12"/>
  <c r="S48" i="12"/>
  <c r="R48" i="12"/>
  <c r="T47" i="12"/>
  <c r="S47" i="12"/>
  <c r="R47" i="12"/>
  <c r="T46" i="12"/>
  <c r="S46" i="12"/>
  <c r="R46" i="12"/>
  <c r="T45" i="12"/>
  <c r="S45" i="12"/>
  <c r="R45" i="12"/>
  <c r="T44" i="12"/>
  <c r="S44" i="12"/>
  <c r="R44" i="12"/>
  <c r="T43" i="12"/>
  <c r="S43" i="12"/>
  <c r="R43" i="12"/>
  <c r="T42" i="12"/>
  <c r="S42" i="12"/>
  <c r="R42" i="12"/>
  <c r="T41" i="12"/>
  <c r="S41" i="12"/>
  <c r="R41" i="12"/>
  <c r="T40" i="12"/>
  <c r="S40" i="12"/>
  <c r="R40" i="12"/>
  <c r="T39" i="12"/>
  <c r="S39" i="12"/>
  <c r="R39" i="12"/>
  <c r="T38" i="12"/>
  <c r="S38" i="12"/>
  <c r="R38" i="12"/>
  <c r="T37" i="12"/>
  <c r="S37" i="12"/>
  <c r="R37" i="12"/>
  <c r="T36" i="12"/>
  <c r="S36" i="12"/>
  <c r="R36" i="12"/>
  <c r="T35" i="12"/>
  <c r="S35" i="12"/>
  <c r="R35" i="12"/>
  <c r="T34" i="12"/>
  <c r="S34" i="12"/>
  <c r="R34" i="12"/>
  <c r="T33" i="12"/>
  <c r="S33" i="12"/>
  <c r="R33" i="12"/>
  <c r="T32" i="12"/>
  <c r="S32" i="12"/>
  <c r="R32" i="12"/>
  <c r="U32" i="12" s="1"/>
  <c r="T31" i="12"/>
  <c r="S31" i="12"/>
  <c r="R31" i="12"/>
  <c r="T30" i="12"/>
  <c r="S30" i="12"/>
  <c r="R30" i="12"/>
  <c r="U30" i="12" s="1"/>
  <c r="T29" i="12"/>
  <c r="S29" i="12"/>
  <c r="R29" i="12"/>
  <c r="T28" i="12"/>
  <c r="S28" i="12"/>
  <c r="R28" i="12"/>
  <c r="U28" i="12" s="1"/>
  <c r="T27" i="12"/>
  <c r="S27" i="12"/>
  <c r="R27" i="12"/>
  <c r="T26" i="12"/>
  <c r="S26" i="12"/>
  <c r="R26" i="12"/>
  <c r="U26" i="12" s="1"/>
  <c r="T25" i="12"/>
  <c r="S25" i="12"/>
  <c r="R25" i="12"/>
  <c r="T24" i="12"/>
  <c r="S24" i="12"/>
  <c r="R24" i="12"/>
  <c r="U24" i="12" s="1"/>
  <c r="T23" i="12"/>
  <c r="S23" i="12"/>
  <c r="R23" i="12"/>
  <c r="T22" i="12"/>
  <c r="S22" i="12"/>
  <c r="R22" i="12"/>
  <c r="U22" i="12" s="1"/>
  <c r="T21" i="12"/>
  <c r="S21" i="12"/>
  <c r="R21" i="12"/>
  <c r="T20" i="12"/>
  <c r="S20" i="12"/>
  <c r="R20" i="12"/>
  <c r="T19" i="12"/>
  <c r="S19" i="12"/>
  <c r="R19" i="12"/>
  <c r="T18" i="12"/>
  <c r="S18" i="12"/>
  <c r="R18" i="12"/>
  <c r="U18" i="12" s="1"/>
  <c r="T17" i="12"/>
  <c r="S17" i="12"/>
  <c r="R17" i="12"/>
  <c r="T16" i="12"/>
  <c r="S16" i="12"/>
  <c r="R16" i="12"/>
  <c r="U16" i="12" s="1"/>
  <c r="T15" i="12"/>
  <c r="S15" i="12"/>
  <c r="R15" i="12"/>
  <c r="T14" i="12"/>
  <c r="S14" i="12"/>
  <c r="R14" i="12"/>
  <c r="U14" i="12" s="1"/>
  <c r="T13" i="12"/>
  <c r="S13" i="12"/>
  <c r="R13" i="12"/>
  <c r="T12" i="12"/>
  <c r="S12" i="12"/>
  <c r="R12" i="12"/>
  <c r="U12" i="12" s="1"/>
  <c r="T11" i="12"/>
  <c r="S11" i="12"/>
  <c r="S52" i="12" s="1"/>
  <c r="R11" i="12"/>
  <c r="R52" i="12" s="1"/>
  <c r="X33" i="7"/>
  <c r="AB6" i="7"/>
  <c r="AB6" i="6"/>
  <c r="AB6" i="10"/>
  <c r="AB6" i="11"/>
  <c r="Y29" i="7" l="1"/>
  <c r="Y31" i="7"/>
  <c r="T52" i="12"/>
  <c r="U34" i="12"/>
  <c r="U36" i="12"/>
  <c r="U38" i="12"/>
  <c r="U42" i="12"/>
  <c r="U44" i="12"/>
  <c r="U46" i="12"/>
  <c r="S52" i="8"/>
  <c r="R52" i="8"/>
  <c r="U11" i="12"/>
  <c r="U13" i="12"/>
  <c r="U15" i="12"/>
  <c r="U21" i="12"/>
  <c r="U31" i="12"/>
  <c r="U39" i="12"/>
  <c r="U41" i="12"/>
  <c r="U43" i="12"/>
  <c r="U49" i="12"/>
  <c r="U12" i="8"/>
  <c r="U14" i="8"/>
  <c r="U16" i="8"/>
  <c r="U18" i="8"/>
  <c r="U20" i="8"/>
  <c r="U22" i="8"/>
  <c r="U24" i="8"/>
  <c r="U28" i="8"/>
  <c r="U30" i="8"/>
  <c r="U32" i="8"/>
  <c r="U36" i="8"/>
  <c r="U38" i="8"/>
  <c r="U40" i="8"/>
  <c r="U42" i="8"/>
  <c r="U44" i="8"/>
  <c r="U46" i="8"/>
  <c r="U48" i="8"/>
  <c r="U26" i="8"/>
  <c r="U34" i="8"/>
  <c r="U11" i="8"/>
  <c r="U13" i="8"/>
  <c r="U15" i="8"/>
  <c r="U17" i="8"/>
  <c r="U19" i="8"/>
  <c r="U21" i="8"/>
  <c r="U23" i="8"/>
  <c r="U25" i="8"/>
  <c r="U27" i="8"/>
  <c r="U29" i="8"/>
  <c r="U31" i="8"/>
  <c r="U33" i="8"/>
  <c r="U35" i="8"/>
  <c r="U37" i="8"/>
  <c r="U39" i="8"/>
  <c r="U41" i="8"/>
  <c r="U43" i="8"/>
  <c r="U45" i="8"/>
  <c r="U47" i="8"/>
  <c r="U49" i="8"/>
  <c r="U40" i="12"/>
  <c r="U19" i="12"/>
  <c r="U17" i="12"/>
  <c r="U33" i="12"/>
  <c r="U35" i="12"/>
  <c r="U37" i="12"/>
  <c r="U20" i="12"/>
  <c r="U48" i="12"/>
  <c r="U23" i="12"/>
  <c r="U25" i="12"/>
  <c r="U27" i="12"/>
  <c r="U29" i="12"/>
  <c r="U45" i="12"/>
  <c r="U47" i="12"/>
  <c r="U11" i="13"/>
  <c r="U52" i="13" s="1"/>
  <c r="U11" i="14"/>
  <c r="U52" i="14" s="1"/>
  <c r="F29" i="5"/>
  <c r="H29" i="5" s="1"/>
  <c r="I29" i="5" s="1"/>
  <c r="J29" i="5" s="1"/>
  <c r="K30" i="5" s="1"/>
  <c r="K52" i="5" s="1"/>
  <c r="K21" i="5"/>
  <c r="AB16" i="9"/>
  <c r="D12" i="9"/>
  <c r="D48" i="9" s="1"/>
  <c r="E15" i="9"/>
  <c r="F15" i="9" s="1"/>
  <c r="J15" i="9" s="1"/>
  <c r="K15" i="9" s="1"/>
  <c r="L15" i="9" s="1"/>
  <c r="P15" i="9" s="1"/>
  <c r="Q15" i="9" s="1"/>
  <c r="R15" i="9" s="1"/>
  <c r="V15" i="9" s="1"/>
  <c r="W15" i="9" s="1"/>
  <c r="X15" i="9" s="1"/>
  <c r="E18" i="9"/>
  <c r="F18" i="9" s="1"/>
  <c r="J18" i="9" s="1"/>
  <c r="K18" i="9" s="1"/>
  <c r="L18" i="9" s="1"/>
  <c r="P18" i="9" s="1"/>
  <c r="Q18" i="9" s="1"/>
  <c r="R18" i="9" s="1"/>
  <c r="V18" i="9" s="1"/>
  <c r="W18" i="9" s="1"/>
  <c r="X18" i="9" s="1"/>
  <c r="E21" i="9"/>
  <c r="F21" i="9" s="1"/>
  <c r="J21" i="9" s="1"/>
  <c r="K21" i="9" s="1"/>
  <c r="L21" i="9" s="1"/>
  <c r="P21" i="9" s="1"/>
  <c r="Q21" i="9" s="1"/>
  <c r="R21" i="9" s="1"/>
  <c r="V21" i="9" s="1"/>
  <c r="W21" i="9" s="1"/>
  <c r="X21" i="9" s="1"/>
  <c r="E24" i="9"/>
  <c r="F24" i="9" s="1"/>
  <c r="J24" i="9" s="1"/>
  <c r="K24" i="9" s="1"/>
  <c r="L24" i="9" s="1"/>
  <c r="P24" i="9" s="1"/>
  <c r="Q24" i="9" s="1"/>
  <c r="R24" i="9" s="1"/>
  <c r="V24" i="9" s="1"/>
  <c r="W24" i="9" s="1"/>
  <c r="X24" i="9" s="1"/>
  <c r="E27" i="9"/>
  <c r="F27" i="9" s="1"/>
  <c r="J27" i="9" s="1"/>
  <c r="K27" i="9" s="1"/>
  <c r="L27" i="9" s="1"/>
  <c r="P27" i="9" s="1"/>
  <c r="Q27" i="9" s="1"/>
  <c r="R27" i="9" s="1"/>
  <c r="V27" i="9" s="1"/>
  <c r="W27" i="9" s="1"/>
  <c r="X27" i="9" s="1"/>
  <c r="E30" i="9"/>
  <c r="F30" i="9" s="1"/>
  <c r="J30" i="9" s="1"/>
  <c r="K30" i="9" s="1"/>
  <c r="L30" i="9" s="1"/>
  <c r="P30" i="9" s="1"/>
  <c r="Q30" i="9" s="1"/>
  <c r="R30" i="9" s="1"/>
  <c r="V30" i="9" s="1"/>
  <c r="W30" i="9" s="1"/>
  <c r="X30" i="9" s="1"/>
  <c r="E33" i="9"/>
  <c r="F33" i="9" s="1"/>
  <c r="J33" i="9" s="1"/>
  <c r="K33" i="9" s="1"/>
  <c r="L33" i="9" s="1"/>
  <c r="P33" i="9" s="1"/>
  <c r="Q33" i="9" s="1"/>
  <c r="R33" i="9" s="1"/>
  <c r="V33" i="9" s="1"/>
  <c r="W33" i="9" s="1"/>
  <c r="X33" i="9" s="1"/>
  <c r="E36" i="9"/>
  <c r="F36" i="9" s="1"/>
  <c r="J36" i="9" s="1"/>
  <c r="K36" i="9" s="1"/>
  <c r="L36" i="9" s="1"/>
  <c r="P36" i="9" s="1"/>
  <c r="Q36" i="9" s="1"/>
  <c r="R36" i="9" s="1"/>
  <c r="V36" i="9" s="1"/>
  <c r="W36" i="9" s="1"/>
  <c r="X36" i="9" s="1"/>
  <c r="Y33" i="7" l="1"/>
  <c r="U52" i="12"/>
  <c r="U52" i="8"/>
  <c r="AB22" i="9"/>
  <c r="AB19" i="9"/>
  <c r="E12" i="9"/>
  <c r="E48" i="9" s="1"/>
  <c r="L29" i="5"/>
  <c r="M29" i="5" s="1"/>
  <c r="N29" i="5" s="1"/>
  <c r="AB34" i="9"/>
  <c r="AB28" i="9"/>
  <c r="R50" i="9"/>
  <c r="V52" i="10" s="1"/>
  <c r="AB13" i="9"/>
  <c r="AB31" i="9"/>
  <c r="F50" i="9"/>
  <c r="V52" i="7" s="1"/>
  <c r="X50" i="9"/>
  <c r="AB37" i="9"/>
  <c r="AB25" i="9"/>
  <c r="P29" i="5" l="1"/>
  <c r="Q29" i="5" s="1"/>
  <c r="R29" i="5" s="1"/>
  <c r="S30" i="5" s="1"/>
  <c r="S52" i="5" s="1"/>
  <c r="O30" i="5"/>
  <c r="O52" i="5" s="1"/>
  <c r="F12" i="9"/>
  <c r="V42" i="7" l="1"/>
  <c r="F48" i="9"/>
  <c r="J12" i="9"/>
  <c r="J48" i="9" s="1"/>
  <c r="K12" i="9" l="1"/>
  <c r="K48" i="9" s="1"/>
  <c r="V40" i="7"/>
  <c r="V38" i="7"/>
  <c r="L12" i="9" l="1"/>
  <c r="W42" i="6" s="1"/>
  <c r="V38" i="11"/>
  <c r="V38" i="6"/>
  <c r="V38" i="10"/>
  <c r="Z38" i="7"/>
  <c r="V40" i="11"/>
  <c r="V40" i="6"/>
  <c r="S5" i="7"/>
  <c r="V40" i="10"/>
  <c r="Z40" i="7"/>
  <c r="P12" i="9"/>
  <c r="P48" i="9" s="1"/>
  <c r="Z42" i="7" l="1"/>
  <c r="L48" i="9"/>
  <c r="V42" i="6"/>
  <c r="V42" i="10"/>
  <c r="V42" i="11"/>
  <c r="Q12" i="9"/>
  <c r="Q48" i="9" s="1"/>
  <c r="R12" i="9" l="1"/>
  <c r="R48" i="9" s="1"/>
  <c r="X42" i="10" l="1"/>
  <c r="V12" i="9"/>
  <c r="V48" i="9" s="1"/>
  <c r="A1" i="5"/>
  <c r="A12" i="11"/>
  <c r="A12" i="10"/>
  <c r="A12" i="6"/>
  <c r="A12" i="7"/>
  <c r="A11" i="12"/>
  <c r="A11" i="13"/>
  <c r="A11" i="14"/>
  <c r="A11" i="8"/>
  <c r="A10" i="9"/>
  <c r="X33" i="6" l="1"/>
  <c r="W40" i="6" s="1"/>
  <c r="X33" i="10"/>
  <c r="X33" i="11"/>
  <c r="W12" i="9"/>
  <c r="W48" i="9" s="1"/>
  <c r="W40" i="11" l="1"/>
  <c r="S5" i="6"/>
  <c r="W40" i="10"/>
  <c r="Z40" i="6"/>
  <c r="X40" i="10"/>
  <c r="X38" i="10"/>
  <c r="X38" i="11" s="1"/>
  <c r="Y33" i="11"/>
  <c r="Y33" i="10"/>
  <c r="O27" i="6"/>
  <c r="P27" i="6" s="1"/>
  <c r="Q27" i="6" s="1"/>
  <c r="O27" i="10" s="1"/>
  <c r="P27" i="10" s="1"/>
  <c r="Q27" i="10" s="1"/>
  <c r="O27" i="11" s="1"/>
  <c r="P27" i="11" s="1"/>
  <c r="Q27" i="11" s="1"/>
  <c r="O33" i="6"/>
  <c r="P33" i="6" s="1"/>
  <c r="Q33" i="6" s="1"/>
  <c r="O33" i="10" s="1"/>
  <c r="P33" i="10" s="1"/>
  <c r="Q33" i="10" s="1"/>
  <c r="O33" i="11" s="1"/>
  <c r="P33" i="11" s="1"/>
  <c r="Q33" i="11" s="1"/>
  <c r="O42" i="6"/>
  <c r="P42" i="6" s="1"/>
  <c r="Q42" i="6" s="1"/>
  <c r="O42" i="10" s="1"/>
  <c r="P42" i="10" s="1"/>
  <c r="Q42" i="10" s="1"/>
  <c r="O42" i="11" s="1"/>
  <c r="P42" i="11" s="1"/>
  <c r="Q42" i="11" s="1"/>
  <c r="O15" i="6"/>
  <c r="P15" i="6" s="1"/>
  <c r="Q15" i="6" s="1"/>
  <c r="O15" i="10" s="1"/>
  <c r="P15" i="10" s="1"/>
  <c r="Q15" i="10" s="1"/>
  <c r="O15" i="11" s="1"/>
  <c r="P15" i="11" s="1"/>
  <c r="Q15" i="11" s="1"/>
  <c r="O18" i="6"/>
  <c r="P18" i="6" s="1"/>
  <c r="Q18" i="6" s="1"/>
  <c r="O18" i="10" s="1"/>
  <c r="P18" i="10" s="1"/>
  <c r="Q18" i="10" s="1"/>
  <c r="O18" i="11" s="1"/>
  <c r="P18" i="11" s="1"/>
  <c r="Q18" i="11" s="1"/>
  <c r="O21" i="6"/>
  <c r="P21" i="6" s="1"/>
  <c r="Q21" i="6" s="1"/>
  <c r="O21" i="10" s="1"/>
  <c r="P21" i="10" s="1"/>
  <c r="Q21" i="10" s="1"/>
  <c r="O21" i="11" s="1"/>
  <c r="P21" i="11" s="1"/>
  <c r="Q21" i="11" s="1"/>
  <c r="O24" i="6"/>
  <c r="P24" i="6" s="1"/>
  <c r="Q24" i="6" s="1"/>
  <c r="O24" i="10" s="1"/>
  <c r="P24" i="10" s="1"/>
  <c r="Q24" i="10" s="1"/>
  <c r="O24" i="11" s="1"/>
  <c r="P24" i="11" s="1"/>
  <c r="Q24" i="11" s="1"/>
  <c r="O30" i="6"/>
  <c r="P30" i="6" s="1"/>
  <c r="Q30" i="6" s="1"/>
  <c r="O30" i="10" s="1"/>
  <c r="P30" i="10" s="1"/>
  <c r="Q30" i="10" s="1"/>
  <c r="O30" i="11" s="1"/>
  <c r="P30" i="11" s="1"/>
  <c r="Q30" i="11" s="1"/>
  <c r="O36" i="6"/>
  <c r="P36" i="6" s="1"/>
  <c r="Q36" i="6" s="1"/>
  <c r="O36" i="10" s="1"/>
  <c r="P36" i="10" s="1"/>
  <c r="Q36" i="10" s="1"/>
  <c r="O36" i="11" s="1"/>
  <c r="P36" i="11" s="1"/>
  <c r="Q36" i="11" s="1"/>
  <c r="Y7" i="7"/>
  <c r="S7" i="7"/>
  <c r="V7" i="7"/>
  <c r="X12" i="9"/>
  <c r="X48" i="9" s="1"/>
  <c r="V52" i="11" s="1"/>
  <c r="Y42" i="11" l="1"/>
  <c r="Y40" i="11" s="1"/>
  <c r="S5" i="11" s="1"/>
  <c r="S5" i="10"/>
  <c r="X40" i="11"/>
  <c r="X42" i="11" s="1"/>
  <c r="Y33" i="6"/>
  <c r="W38" i="6"/>
  <c r="Y7" i="6"/>
  <c r="V7" i="6"/>
  <c r="S7" i="6"/>
  <c r="X12" i="7"/>
  <c r="I12" i="7" s="1"/>
  <c r="I47" i="7" s="1"/>
  <c r="V12" i="7"/>
  <c r="G12" i="7" s="1"/>
  <c r="G47" i="7" s="1"/>
  <c r="W12" i="7"/>
  <c r="H12" i="7" s="1"/>
  <c r="H47" i="7" s="1"/>
  <c r="Z12" i="7"/>
  <c r="AA12" i="7"/>
  <c r="Y12" i="7"/>
  <c r="T12" i="7"/>
  <c r="D12" i="7" s="1"/>
  <c r="D47" i="7" s="1"/>
  <c r="S12" i="7"/>
  <c r="C12" i="7" s="1"/>
  <c r="AB7" i="7"/>
  <c r="U12" i="7"/>
  <c r="E12" i="7" s="1"/>
  <c r="E47" i="7" s="1"/>
  <c r="E21" i="5"/>
  <c r="O23" i="5" s="1"/>
  <c r="C47" i="7" l="1"/>
  <c r="I51" i="7"/>
  <c r="Y38" i="11"/>
  <c r="U54" i="8"/>
  <c r="V50" i="7" s="1"/>
  <c r="Y7" i="10"/>
  <c r="V7" i="10"/>
  <c r="S7" i="10"/>
  <c r="W38" i="10"/>
  <c r="W38" i="11"/>
  <c r="Z38" i="6"/>
  <c r="Z42" i="6" s="1"/>
  <c r="K47" i="7"/>
  <c r="L47" i="7"/>
  <c r="M47" i="7"/>
  <c r="U12" i="6"/>
  <c r="E12" i="6" s="1"/>
  <c r="E47" i="6" s="1"/>
  <c r="AB7" i="6"/>
  <c r="T12" i="6"/>
  <c r="D12" i="6" s="1"/>
  <c r="D47" i="6" s="1"/>
  <c r="S12" i="6"/>
  <c r="C12" i="6" s="1"/>
  <c r="C47" i="6" s="1"/>
  <c r="Y12" i="6"/>
  <c r="Z12" i="6"/>
  <c r="AA12" i="6"/>
  <c r="X12" i="6"/>
  <c r="I12" i="6" s="1"/>
  <c r="I47" i="6" s="1"/>
  <c r="W12" i="6"/>
  <c r="H12" i="6" s="1"/>
  <c r="H47" i="6" s="1"/>
  <c r="V12" i="6"/>
  <c r="G12" i="6" s="1"/>
  <c r="G47" i="6" s="1"/>
  <c r="E51" i="7"/>
  <c r="I51" i="6" l="1"/>
  <c r="C49" i="6"/>
  <c r="D49" i="6" s="1"/>
  <c r="E49" i="6" s="1"/>
  <c r="G49" i="6" s="1"/>
  <c r="H49" i="6" s="1"/>
  <c r="I49" i="6" s="1"/>
  <c r="E51" i="6"/>
  <c r="O49" i="7"/>
  <c r="P49" i="7" s="1"/>
  <c r="Q49" i="7" s="1"/>
  <c r="C49" i="7"/>
  <c r="D49" i="7" s="1"/>
  <c r="E49" i="7" s="1"/>
  <c r="G49" i="7" s="1"/>
  <c r="O12" i="7"/>
  <c r="O47" i="7" s="1"/>
  <c r="S12" i="10"/>
  <c r="C12" i="10" s="1"/>
  <c r="C47" i="10" s="1"/>
  <c r="U12" i="10"/>
  <c r="E12" i="10" s="1"/>
  <c r="E47" i="10" s="1"/>
  <c r="AB7" i="10"/>
  <c r="T12" i="10"/>
  <c r="D12" i="10" s="1"/>
  <c r="D47" i="10" s="1"/>
  <c r="Y12" i="10"/>
  <c r="K12" i="10" s="1"/>
  <c r="K47" i="10" s="1"/>
  <c r="AA12" i="10"/>
  <c r="M12" i="10" s="1"/>
  <c r="M47" i="10" s="1"/>
  <c r="Z12" i="10"/>
  <c r="L12" i="10" s="1"/>
  <c r="L47" i="10" s="1"/>
  <c r="W12" i="10"/>
  <c r="H12" i="10" s="1"/>
  <c r="H47" i="10" s="1"/>
  <c r="V12" i="10"/>
  <c r="G12" i="10" s="1"/>
  <c r="G47" i="10" s="1"/>
  <c r="X12" i="10"/>
  <c r="I12" i="10" s="1"/>
  <c r="I47" i="10" s="1"/>
  <c r="L47" i="6"/>
  <c r="M47" i="6"/>
  <c r="K47" i="6"/>
  <c r="M51" i="7"/>
  <c r="Q51" i="7" s="1"/>
  <c r="U54" i="12"/>
  <c r="U54" i="13"/>
  <c r="V50" i="10" s="1"/>
  <c r="U54" i="14"/>
  <c r="V50" i="6" s="1"/>
  <c r="V7" i="11"/>
  <c r="Y7" i="11"/>
  <c r="S7" i="11"/>
  <c r="U56" i="8"/>
  <c r="M51" i="6" l="1"/>
  <c r="Q51" i="6" s="1"/>
  <c r="I51" i="10"/>
  <c r="M51" i="10"/>
  <c r="O49" i="10"/>
  <c r="P49" i="10" s="1"/>
  <c r="Q49" i="10" s="1"/>
  <c r="C49" i="10"/>
  <c r="D49" i="10" s="1"/>
  <c r="E49" i="10" s="1"/>
  <c r="G49" i="10" s="1"/>
  <c r="H49" i="10" s="1"/>
  <c r="I49" i="10" s="1"/>
  <c r="K49" i="10" s="1"/>
  <c r="L49" i="10" s="1"/>
  <c r="M49" i="10" s="1"/>
  <c r="V48" i="10" s="1"/>
  <c r="V54" i="10" s="1"/>
  <c r="E51" i="10"/>
  <c r="K49" i="6"/>
  <c r="L49" i="6" s="1"/>
  <c r="M49" i="6" s="1"/>
  <c r="V48" i="6" s="1"/>
  <c r="V54" i="6" s="1"/>
  <c r="O49" i="6"/>
  <c r="P49" i="6" s="1"/>
  <c r="Q49" i="6" s="1"/>
  <c r="P12" i="7"/>
  <c r="P47" i="7" s="1"/>
  <c r="U56" i="14"/>
  <c r="U56" i="13" s="1"/>
  <c r="AA12" i="11"/>
  <c r="M12" i="11" s="1"/>
  <c r="M47" i="11" s="1"/>
  <c r="Y12" i="11"/>
  <c r="K12" i="11" s="1"/>
  <c r="K47" i="11" s="1"/>
  <c r="Z12" i="11"/>
  <c r="L12" i="11" s="1"/>
  <c r="L47" i="11" s="1"/>
  <c r="U12" i="11"/>
  <c r="E12" i="11" s="1"/>
  <c r="E47" i="11" s="1"/>
  <c r="S12" i="11"/>
  <c r="C12" i="11" s="1"/>
  <c r="C47" i="11" s="1"/>
  <c r="AB7" i="11"/>
  <c r="T12" i="11"/>
  <c r="D12" i="11" s="1"/>
  <c r="D47" i="11" s="1"/>
  <c r="W12" i="11"/>
  <c r="H12" i="11" s="1"/>
  <c r="H47" i="11" s="1"/>
  <c r="X12" i="11"/>
  <c r="I12" i="11" s="1"/>
  <c r="I47" i="11" s="1"/>
  <c r="V12" i="11"/>
  <c r="G12" i="11" s="1"/>
  <c r="G47" i="11" s="1"/>
  <c r="U56" i="12" l="1"/>
  <c r="V50" i="11" s="1"/>
  <c r="Q12" i="7"/>
  <c r="Q47" i="7" s="1"/>
  <c r="O49" i="11"/>
  <c r="P49" i="11" s="1"/>
  <c r="Q49" i="11" s="1"/>
  <c r="M51" i="11"/>
  <c r="Q51" i="10"/>
  <c r="I51" i="11"/>
  <c r="C49" i="11"/>
  <c r="D49" i="11" s="1"/>
  <c r="E49" i="11" s="1"/>
  <c r="G49" i="11" s="1"/>
  <c r="H49" i="11" s="1"/>
  <c r="I49" i="11" s="1"/>
  <c r="K49" i="11" s="1"/>
  <c r="L49" i="11" s="1"/>
  <c r="E51" i="11"/>
  <c r="Q51" i="11" s="1"/>
  <c r="O12" i="6" l="1"/>
  <c r="O47" i="6" s="1"/>
  <c r="M49" i="11"/>
  <c r="AA14" i="7"/>
  <c r="X14" i="7"/>
  <c r="U14" i="7"/>
  <c r="P12" i="6" l="1"/>
  <c r="P47" i="6" s="1"/>
  <c r="H49" i="7"/>
  <c r="I49" i="7" s="1"/>
  <c r="Q12" i="6" l="1"/>
  <c r="Q47" i="6" s="1"/>
  <c r="K49" i="7"/>
  <c r="L49" i="7" s="1"/>
  <c r="M49" i="7" s="1"/>
  <c r="V48" i="7" s="1"/>
  <c r="V54" i="7" s="1"/>
  <c r="O12" i="10" l="1"/>
  <c r="O47" i="10" s="1"/>
  <c r="P12" i="10" l="1"/>
  <c r="P47" i="10" s="1"/>
  <c r="Q12" i="10" l="1"/>
  <c r="Q47" i="10" s="1"/>
  <c r="O12" i="11" l="1"/>
  <c r="O47" i="11" s="1"/>
  <c r="P12" i="11" l="1"/>
  <c r="P47" i="11" s="1"/>
  <c r="Q12" i="11" l="1"/>
  <c r="Q47" i="11" s="1"/>
  <c r="V48" i="11" s="1"/>
  <c r="V54" i="11" s="1"/>
  <c r="Z38" i="10" l="1"/>
  <c r="W42" i="10"/>
  <c r="Z40" i="10"/>
  <c r="Z40" i="11"/>
  <c r="Z38" i="11"/>
  <c r="W42" i="11"/>
  <c r="Z42" i="10" l="1"/>
  <c r="Z42" i="11"/>
</calcChain>
</file>

<file path=xl/sharedStrings.xml><?xml version="1.0" encoding="utf-8"?>
<sst xmlns="http://schemas.openxmlformats.org/spreadsheetml/2006/main" count="906" uniqueCount="268">
  <si>
    <t xml:space="preserve">RECURSOS FEDERALES QUE RECIBEN UNIVERSIDADES E INSTITUCIONES DE EDUCACIÓN MEDIA SUPERIOR Y SUPERIOR </t>
  </si>
  <si>
    <t>La información presentada es acumulada al periodo que se reporta</t>
  </si>
  <si>
    <t>Universidad / Institución</t>
  </si>
  <si>
    <t>Estructura de la Plantilla</t>
  </si>
  <si>
    <t>Tipo de personal</t>
  </si>
  <si>
    <t>Costo unitario bruto (pesos)</t>
  </si>
  <si>
    <t>Responsabilidad laboral</t>
  </si>
  <si>
    <t>Ubicación</t>
  </si>
  <si>
    <t>Costo total de la plantilla (Pesos)</t>
  </si>
  <si>
    <t>Enero</t>
  </si>
  <si>
    <t>Febrero</t>
  </si>
  <si>
    <t>Marzo</t>
  </si>
  <si>
    <t>Fracción I</t>
  </si>
  <si>
    <t>Programa</t>
  </si>
  <si>
    <t>Desglose del gasto corriente de operación</t>
  </si>
  <si>
    <t>Gasto Corriente de Operación</t>
  </si>
  <si>
    <t>Servicios Generales</t>
  </si>
  <si>
    <t>Otros</t>
  </si>
  <si>
    <t>R/M</t>
  </si>
  <si>
    <t>SUMAS ACUMULADAS</t>
  </si>
  <si>
    <t>SUMA DEL MES</t>
  </si>
  <si>
    <t>√     √       √</t>
  </si>
  <si>
    <t>TESORERO GENERAL / DIRECTOR ADMÓN</t>
  </si>
  <si>
    <t>DIRECTOR DE PLANEACIÓN</t>
  </si>
  <si>
    <t>RECTOR</t>
  </si>
  <si>
    <t>Octubre</t>
  </si>
  <si>
    <t>Noviembre</t>
  </si>
  <si>
    <t>Diciembre</t>
  </si>
  <si>
    <t>R.MESUALES</t>
  </si>
  <si>
    <t>ENERO</t>
  </si>
  <si>
    <t>FEBRERO</t>
  </si>
  <si>
    <t>MARZO</t>
  </si>
  <si>
    <t>ABRIL</t>
  </si>
  <si>
    <t>MAYO</t>
  </si>
  <si>
    <t>JUNIO</t>
  </si>
  <si>
    <t>JULIO</t>
  </si>
  <si>
    <t>AGOSTO</t>
  </si>
  <si>
    <t>SEPTIEMBRE</t>
  </si>
  <si>
    <t>OCTUBRE</t>
  </si>
  <si>
    <t>NOVIEMBRE</t>
  </si>
  <si>
    <t>DICIEMBRE</t>
  </si>
  <si>
    <t>MES</t>
  </si>
  <si>
    <t xml:space="preserve"> </t>
  </si>
  <si>
    <t>Ejemplo</t>
  </si>
  <si>
    <t>APARTADO "A"</t>
  </si>
  <si>
    <t>SUELDOS DE PLANTILLA</t>
  </si>
  <si>
    <t>GASTOS</t>
  </si>
  <si>
    <t>%</t>
  </si>
  <si>
    <t>TOTAL</t>
  </si>
  <si>
    <t>MONTO TOTAL ANUAL  DEL SUBSIDIO ORDINARIO, MDP</t>
  </si>
  <si>
    <t>FRACCIÓN</t>
  </si>
  <si>
    <t>II</t>
  </si>
  <si>
    <t>III</t>
  </si>
  <si>
    <t>I</t>
  </si>
  <si>
    <t>febrero</t>
  </si>
  <si>
    <t>Abril</t>
  </si>
  <si>
    <t xml:space="preserve"> Mayo</t>
  </si>
  <si>
    <t>Junio</t>
  </si>
  <si>
    <t>Julio</t>
  </si>
  <si>
    <t>Agosto</t>
  </si>
  <si>
    <t>Septiembre</t>
  </si>
  <si>
    <t>Mayo</t>
  </si>
  <si>
    <t xml:space="preserve"> Julio</t>
  </si>
  <si>
    <t>Enero-Marzo</t>
  </si>
  <si>
    <t>Enero-Junio</t>
  </si>
  <si>
    <t>Enero-Sept.</t>
  </si>
  <si>
    <t>A</t>
  </si>
  <si>
    <t>A    "Acumulado"</t>
  </si>
  <si>
    <t>NOTA</t>
  </si>
  <si>
    <t>√   √   √</t>
  </si>
  <si>
    <t xml:space="preserve"> Nombre de la Universidad </t>
  </si>
  <si>
    <t>U006</t>
  </si>
  <si>
    <t>U040</t>
  </si>
  <si>
    <t>S247</t>
  </si>
  <si>
    <t>U081 "A"</t>
  </si>
  <si>
    <t>U081 "B"</t>
  </si>
  <si>
    <t>U081 "C"</t>
  </si>
  <si>
    <t>U079</t>
  </si>
  <si>
    <t>(MILES DE PESOS)</t>
  </si>
  <si>
    <t xml:space="preserve">Fracción III  </t>
  </si>
  <si>
    <t>ACUMULADO   A MARZO 2015</t>
  </si>
  <si>
    <t xml:space="preserve">Fracción III   </t>
  </si>
  <si>
    <t>PLANTILLA</t>
  </si>
  <si>
    <t>TRIMESTRE</t>
  </si>
  <si>
    <t>PRIMERO</t>
  </si>
  <si>
    <t>SEGUNDO</t>
  </si>
  <si>
    <t>TERCERO</t>
  </si>
  <si>
    <t>CUARTO</t>
  </si>
  <si>
    <t>U0081</t>
  </si>
  <si>
    <t>SUBSIDIOS FEDERALES PARA ORGANISMOS D. E.</t>
  </si>
  <si>
    <t>DESTINO DE LOS RECURSOS FEDERALES QUE RECIBEN UNIVERSIDADES E INSTITUCIONES DE EDUCACIÓN MEDIA SUPERIOR Y SUPERIOR.</t>
  </si>
  <si>
    <t>Programas y cumplimiento de metas.</t>
  </si>
  <si>
    <t>La información presentada es acumulada al periodo que se reporta.</t>
  </si>
  <si>
    <t xml:space="preserve">                                                                                                                               Fracción II                                                                                                                                                                                                             </t>
  </si>
  <si>
    <t xml:space="preserve"> " TERCER TRIMESTRE 2015"      </t>
  </si>
  <si>
    <t xml:space="preserve">                                                                                                                               Fracción II                                                                                                                                                                                                           </t>
  </si>
  <si>
    <t xml:space="preserve">                                                                                                                               Fracción II                                                                                                                                                                                                            </t>
  </si>
  <si>
    <t xml:space="preserve">APARTADO "A" </t>
  </si>
  <si>
    <t xml:space="preserve"> Octubre</t>
  </si>
  <si>
    <t xml:space="preserve">Costo de la plantilla de personal </t>
  </si>
  <si>
    <t>Categoría</t>
  </si>
  <si>
    <t>Número de plazas</t>
  </si>
  <si>
    <t>Número del Proyecto</t>
  </si>
  <si>
    <r>
      <t xml:space="preserve">En términos del artículo </t>
    </r>
    <r>
      <rPr>
        <b/>
        <sz val="16"/>
        <rFont val="Arial"/>
        <family val="2"/>
      </rPr>
      <t>42</t>
    </r>
    <r>
      <rPr>
        <b/>
        <sz val="10"/>
        <rFont val="Arial"/>
        <family val="2"/>
      </rPr>
      <t xml:space="preserve">, fracción I del Decreto de Presupuesto de Egresos de la Federación para el Ejercicio Fiscal </t>
    </r>
    <r>
      <rPr>
        <b/>
        <sz val="16"/>
        <rFont val="Arial"/>
        <family val="2"/>
      </rPr>
      <t>2016.</t>
    </r>
  </si>
  <si>
    <r>
      <t>Enero- Diciembre</t>
    </r>
    <r>
      <rPr>
        <b/>
        <sz val="16"/>
        <rFont val="Arial"/>
        <family val="2"/>
      </rPr>
      <t xml:space="preserve"> 2016.</t>
    </r>
  </si>
  <si>
    <r>
      <rPr>
        <b/>
        <sz val="16"/>
        <rFont val="Arial"/>
        <family val="2"/>
      </rPr>
      <t>PRIMER</t>
    </r>
    <r>
      <rPr>
        <b/>
        <sz val="10"/>
        <rFont val="Arial"/>
        <family val="2"/>
      </rPr>
      <t xml:space="preserve"> TRIMESTRE DEL 2016</t>
    </r>
  </si>
  <si>
    <r>
      <rPr>
        <b/>
        <sz val="16"/>
        <rFont val="Arial"/>
        <family val="2"/>
      </rPr>
      <t>SEGUNDO</t>
    </r>
    <r>
      <rPr>
        <b/>
        <sz val="10"/>
        <rFont val="Arial"/>
        <family val="2"/>
      </rPr>
      <t xml:space="preserve"> TRIMESTRE DEL 2016</t>
    </r>
  </si>
  <si>
    <r>
      <rPr>
        <b/>
        <sz val="16"/>
        <rFont val="Arial"/>
        <family val="2"/>
      </rPr>
      <t xml:space="preserve">TERCER </t>
    </r>
    <r>
      <rPr>
        <b/>
        <sz val="10"/>
        <rFont val="Arial"/>
        <family val="2"/>
      </rPr>
      <t>TRIMESTRE 2016</t>
    </r>
  </si>
  <si>
    <r>
      <rPr>
        <b/>
        <sz val="16"/>
        <rFont val="Arial"/>
        <family val="2"/>
      </rPr>
      <t>CUARTO</t>
    </r>
    <r>
      <rPr>
        <b/>
        <sz val="10"/>
        <rFont val="Arial"/>
        <family val="2"/>
      </rPr>
      <t xml:space="preserve"> TRIMESTRE DEL  2016</t>
    </r>
  </si>
  <si>
    <t>Programas PEF/2016</t>
  </si>
  <si>
    <r>
      <rPr>
        <b/>
        <sz val="10"/>
        <color indexed="62"/>
        <rFont val="Arial"/>
        <family val="2"/>
      </rPr>
      <t xml:space="preserve">R/M </t>
    </r>
    <r>
      <rPr>
        <sz val="10"/>
        <rFont val="Arial"/>
        <family val="2"/>
      </rPr>
      <t>=  Recursos Federales Mensuales ( Subsidios Ordinario y Extraordinarios 2016 )</t>
    </r>
  </si>
  <si>
    <t>En términos del artículo 42, fracción II del Decreto de Presupuesto de Egresos de la Federación para el Ejercicio Fiscal 2016</t>
  </si>
  <si>
    <t>Periodo de Enero-Marzo / 2016</t>
  </si>
  <si>
    <t xml:space="preserve"> " PRIMER TRIMESTRE 2016 "    </t>
  </si>
  <si>
    <t>Periodo de Abril-Junio / 2016</t>
  </si>
  <si>
    <t xml:space="preserve"> " SEGUNDO TRIMESTRE 2016 "    </t>
  </si>
  <si>
    <t>ACUMULADO A JUNIO 2016</t>
  </si>
  <si>
    <t>Periodo de Julio- Septiembre / 2016</t>
  </si>
  <si>
    <t>ACUMULADO A SEPTIEMBRE 2016</t>
  </si>
  <si>
    <t>Periodo de Octubre- Diciembre / 2016</t>
  </si>
  <si>
    <t xml:space="preserve">" CUARTO TRIMESTRE 2016 "       </t>
  </si>
  <si>
    <t>En términos del artículo 42, fracción III, del Decreto de Presupuesto de Egresos de la Federación para el Ejercicio Fiscal 2016</t>
  </si>
  <si>
    <t>Enero-Marzo 2016</t>
  </si>
  <si>
    <t>"PRIMER TRIMESTRE  2016"</t>
  </si>
  <si>
    <t>Abril- junio 2016</t>
  </si>
  <si>
    <t>SEGUNDO TRIMESTRE  2016</t>
  </si>
  <si>
    <t>ACUMULADO   A JUNIO 2016</t>
  </si>
  <si>
    <t xml:space="preserve">TERCER TRIMESTRE  2016 </t>
  </si>
  <si>
    <t>ACUMULADO   A  SEPTIEMBRE 2016</t>
  </si>
  <si>
    <t>Octubre-diciembre 2016</t>
  </si>
  <si>
    <t xml:space="preserve"> "CUARTO TRIMESTRE  2016"</t>
  </si>
  <si>
    <t>ACUMULADO   A  DICIEMBRE 2016</t>
  </si>
  <si>
    <t>ANEXO "ÚNICO" QUE FORMA PARTE INTEGRANTE DEL CONVENIO DE APOYO FINANCIERO 2016</t>
  </si>
  <si>
    <t>NOMBRE DEL PROYECTO 2016</t>
  </si>
  <si>
    <t>PRIMER TRIMESTRE 2016</t>
  </si>
  <si>
    <t>SEGUNDO TRIMESTRE 2016</t>
  </si>
  <si>
    <t>TERCER TRIMESTRE 2016</t>
  </si>
  <si>
    <t>CUARTO TRIMESTRE 2016</t>
  </si>
  <si>
    <t>Sub total del trimestre</t>
  </si>
  <si>
    <t>ACUMULADO DEL TRIMESTRE</t>
  </si>
  <si>
    <t>REGISTRO SEMIAUTOMÁTICO DE LOS RECURSOS FEDERALES AUTORIZADOS A  LA UNIVERSIDAD  A MILES DE PESOS DEL EJERCICIO   2016.</t>
  </si>
  <si>
    <t>RECURSOS OTORGADOS DE LA  DSU EN LOS  PROGRAMAS AUTORIZADOS .</t>
  </si>
  <si>
    <t>2do. TRIMESTRE  DE ABRIL A JUNIO DE 2016   ( MILES PESOS )</t>
  </si>
  <si>
    <t>ACUMULADO A MARZO 2016</t>
  </si>
  <si>
    <t>1er. TRIMESTRE  DE ENERO A MARZO DE 2016   ( MILES PESOS )</t>
  </si>
  <si>
    <t>3er. TRIMESTRE  DE JULIO A SEPTIEMBRE DE 2016   ( MILES PESOS )</t>
  </si>
  <si>
    <t>4to. TRIMESTRE  DE OCTUBRE A DICIEMBRE DE 2016   ( MILES PESOS )</t>
  </si>
  <si>
    <t>ACUMULADO A DICIEMBRE  2016</t>
  </si>
  <si>
    <t>Materiales y Suministros</t>
  </si>
  <si>
    <t>Acumulado
Octubre a Dic.</t>
  </si>
  <si>
    <t>UPE</t>
  </si>
  <si>
    <t>UNIVERSIDAD AUTÓNOMA DE AGUASCALIENTES</t>
  </si>
  <si>
    <t>UNIVERSIDAD AUTÓNOMA DE BAJA CALIFORNIA</t>
  </si>
  <si>
    <t>UNIVERSIDAD AUTÓNOMA DE BAJA CALIFORNIA SUR</t>
  </si>
  <si>
    <t>UNIVERSIDAD AUTÓNOMA DE CAMPECHE</t>
  </si>
  <si>
    <t>UNIVERSIDAD AUTÓNOMA DEL CARMEN</t>
  </si>
  <si>
    <t>UNIVERSIDAD AUTÓNOMA DE COAHUILA</t>
  </si>
  <si>
    <t>UNIVERSIDAD DE COLIMA</t>
  </si>
  <si>
    <t>UNIVERSIDAD AUTÓNOMA DE CHIAPAS</t>
  </si>
  <si>
    <t>UNIVERSIDAD AUTÓNOMA DE CHIHUAHUA</t>
  </si>
  <si>
    <t>UNIVERSIDAD AUTÓNOMA DE CIUDAD JUÁREZ</t>
  </si>
  <si>
    <t>UNIVERSIDAD JUÁREZ DEL ESTADO DE DURANGO</t>
  </si>
  <si>
    <t>UNIVERSIDAD DE GUANAJUATO</t>
  </si>
  <si>
    <t>UNIVERSIDAD AUTÓNOMA DE GUERRERO</t>
  </si>
  <si>
    <t>UNIVERSIDAD DE GUADALAJARA</t>
  </si>
  <si>
    <t>UNIVERSIDAD AUTÓNOMA DEL ESTADO DE MÉXICO</t>
  </si>
  <si>
    <t>UNIVERSIDAD MICHOACANA DE SAN NICOLÁS DE HIDALGO</t>
  </si>
  <si>
    <t>UNIVERSIDAD AUTÓNOMA DEL ESTADO DE MORELOS</t>
  </si>
  <si>
    <t>UNIVERSIDAD AUTÓNOMA DE NAYARIT</t>
  </si>
  <si>
    <t>UNIVERSIDAD AUTÓNOMA DE NUEVO LEÓN</t>
  </si>
  <si>
    <t>UNIVERSIDAD AUTÓNOMA "BENITO JUÁREZ" DE OAXACA</t>
  </si>
  <si>
    <t>UNIVERSIDAD AUTÓNOMA DE PUEBLA</t>
  </si>
  <si>
    <t>UNIVERSIDAD AUTÓNOMA DE QUERÉTARO</t>
  </si>
  <si>
    <t>UNIVERSIDAD AUTÓNOMA DE SAN LUIS POTOSÍ</t>
  </si>
  <si>
    <t>UNIVERSIDAD AUTÓNOMA DE SINALOA</t>
  </si>
  <si>
    <t>UNIVERSIDAD DE SONORA</t>
  </si>
  <si>
    <t>INSTITUTO TECNOLÓGICO DE SONORA</t>
  </si>
  <si>
    <t>UNIVERSIDAD JUÁREZ AUTÓNOMA DE TABASCO</t>
  </si>
  <si>
    <t>UNIVERSIDAD AUTÓNOMA DE TAMAULIPAS</t>
  </si>
  <si>
    <t>UNIVERSIDAD AUTÓNOMA DE TLAXCALA</t>
  </si>
  <si>
    <t>UNIVERSIDAD VERACRUZANA</t>
  </si>
  <si>
    <t>UNIVERSIDAD AUTÓNOMA DE YUCATÁN</t>
  </si>
  <si>
    <t>UNIVERSIDAD AUTÓNOMA DE ZACATECAS</t>
  </si>
  <si>
    <t>UNIVERSIDAD DE QUINTANA ROO</t>
  </si>
  <si>
    <t>U. de Colima</t>
  </si>
  <si>
    <t>U. de Guanajuato</t>
  </si>
  <si>
    <t>U. de Guadalajara</t>
  </si>
  <si>
    <t>U. de Sonora</t>
  </si>
  <si>
    <t>U. Veracruzana</t>
  </si>
  <si>
    <t>U. de Quintana Roo</t>
  </si>
  <si>
    <t>U. A. de Aguascalientes</t>
  </si>
  <si>
    <t>U. A. de Baja California</t>
  </si>
  <si>
    <t>U. A. de Baja California Sur</t>
  </si>
  <si>
    <t>U. A. de Campeche</t>
  </si>
  <si>
    <t>U. A. del Carmen</t>
  </si>
  <si>
    <t>U. A. de Coahuila</t>
  </si>
  <si>
    <t>U. A. de Chiapas</t>
  </si>
  <si>
    <t>U. A. de Chihuahua</t>
  </si>
  <si>
    <t>U. A. de Ciudad Juárez</t>
  </si>
  <si>
    <t>U. A. de Guerrero</t>
  </si>
  <si>
    <t>U. A. de Hidalgo</t>
  </si>
  <si>
    <t>U. A. de Nayarit</t>
  </si>
  <si>
    <t>U. A. de Nuevo León</t>
  </si>
  <si>
    <t>U. A. de Puebla</t>
  </si>
  <si>
    <t>U. A. de Querétaro</t>
  </si>
  <si>
    <t>U. A. de San Luis Potosí</t>
  </si>
  <si>
    <t>U. A. de Sinaloa</t>
  </si>
  <si>
    <t>U. Juárez A. de Tabasco</t>
  </si>
  <si>
    <t>U. A. de Tamaulipas</t>
  </si>
  <si>
    <t>U. A. de Tlaxcala</t>
  </si>
  <si>
    <t>U. A. de Yucatán</t>
  </si>
  <si>
    <t>U. A. de Zacatecas</t>
  </si>
  <si>
    <t>U. A. del Edo. de México</t>
  </si>
  <si>
    <t>U. A. del Edo. de Morelos</t>
  </si>
  <si>
    <t>CÁLCULO DE LA IES POR EL CONTADOR GENERAL</t>
  </si>
  <si>
    <t>DESTINO DE LOS RECURSOS FEDERALES QUE RECIBEN UNIVERSIDADES E INSTITUCIONES DE EDUCACIÓN MEDIA SUPERIOR Y SUPERIOR</t>
  </si>
  <si>
    <t xml:space="preserve">GRAN TOTAL A MILES DE PESOS   </t>
  </si>
  <si>
    <t>LOS PROGRAMAS A LOS QUE SE DESTINEN LOS RECURSOS FEDERALES
(MILES DE PESOS)</t>
  </si>
  <si>
    <t>U. Michoacana de S. N. de H.</t>
  </si>
  <si>
    <t>ITSON</t>
  </si>
  <si>
    <t>U. A. B. J. de Oaxaca</t>
  </si>
  <si>
    <t>U. J. del Edo. de Durango</t>
  </si>
  <si>
    <t>L</t>
  </si>
  <si>
    <t xml:space="preserve"> LA</t>
  </si>
  <si>
    <t>N° DEL PROYECTO</t>
  </si>
  <si>
    <t>UNIVERSIDAD AUTÓNOMA DEL ESTADO DE HIDALGO</t>
  </si>
  <si>
    <t>RECURSOS ENTREGADOS A LA UNIVERSIDAD  DEL 1 DE ENERO AL 31 DE DICIEMBRE DEL 2016, POR SEP - DGESU - DSU.</t>
  </si>
  <si>
    <t>ELEGIR INSTITUCIÓN EN ESTE CATÁLOGO</t>
  </si>
  <si>
    <t>TOTAL DEL TRIMESTRE</t>
  </si>
  <si>
    <r>
      <t xml:space="preserve">EL PORCENTAJE QUE SE PRESENTAN ES UN EJEMPLO, </t>
    </r>
    <r>
      <rPr>
        <b/>
        <sz val="10"/>
        <rFont val="Arial"/>
        <family val="2"/>
      </rPr>
      <t>EL CONTADOR GENERAL DE LA INSTITUCIÓN DEBE PONER LOS PORCENTAJES REALES A ESTOS RUBROS</t>
    </r>
  </si>
  <si>
    <t>Julio - Septiembre 2016</t>
  </si>
  <si>
    <r>
      <t xml:space="preserve">RECURSOS FEDERALES QUE SE RECIBIERON INCLUYENDO SUBSIDIOS EXTRAORDINARIOS, EN EL ARTICULO </t>
    </r>
    <r>
      <rPr>
        <b/>
        <sz val="8"/>
        <rFont val="Arial"/>
        <family val="2"/>
      </rPr>
      <t xml:space="preserve"> 42/2016</t>
    </r>
    <r>
      <rPr>
        <sz val="8"/>
        <rFont val="Arial"/>
        <family val="2"/>
      </rPr>
      <t xml:space="preserve"> PEF DEL PRESENTE EJERCICIO, PRESENTARSE  EN LAS FRACCIONES I , II y III ,  ASÍ MISMO  EL ÓRGANO DE CONTROL INTERNO DE LA INSTITUCIÓN  SERA EL RESPONSABLE DE INFORMAR AL C. RECTOR (A) QUE SEA CORRECTA LA INFORMACIÓN RELATIVA AL DESARROLLO DE ESTE PROGRAMA DE LOS FONDOS DE LOS RECURSOS ASIGNADOS PEF EN EL PRESENTE EJERCICIO. </t>
    </r>
  </si>
  <si>
    <t>Enero-Febrero</t>
  </si>
  <si>
    <t>Enero-Julio</t>
  </si>
  <si>
    <t>Enero-Diciembre</t>
  </si>
  <si>
    <t>Enero-Octubre</t>
  </si>
  <si>
    <t>Enero-Agosto</t>
  </si>
  <si>
    <t>Enero-Abril</t>
  </si>
  <si>
    <t>Enero-Mayo</t>
  </si>
  <si>
    <t>Enero-Nov.</t>
  </si>
  <si>
    <t>Acumulado
Enero-Marzo</t>
  </si>
  <si>
    <t>Acumulado  Abril a Junio</t>
  </si>
  <si>
    <t>Acumulado
Julio a Sept.</t>
  </si>
  <si>
    <t>SUMA</t>
  </si>
  <si>
    <t>REGISTRO DE LOS RECURSOS MENSUAL A MILES DE PESOS</t>
  </si>
  <si>
    <t xml:space="preserve">  LA IES INICIA EL REGISTRO  MENSUAL DE LAS APORTACIONES FEDERALES, CANALIZADAS POR DGESU SEP, AUTORIZADAS POR EL GOBIERNO FEDERAL EJERCICIO 2016. </t>
  </si>
  <si>
    <t>Acumulado al  trimestre</t>
  </si>
  <si>
    <t xml:space="preserve"> total Anual</t>
  </si>
  <si>
    <t>FRACCIONES</t>
  </si>
  <si>
    <t>S244</t>
  </si>
  <si>
    <t>S267</t>
  </si>
  <si>
    <t>CARRERA DOCENTE</t>
  </si>
  <si>
    <t>APOYOS PARA SANEAMIENTO FINANCIERO Y LA ATENCIÓN A PROBLEMAS ESTRUCTURALES DE LAS UPES</t>
  </si>
  <si>
    <t>MODALIDAD "A"</t>
  </si>
  <si>
    <t>MODALIDAD "B"</t>
  </si>
  <si>
    <t>MODALIDAD "C"</t>
  </si>
  <si>
    <t>PROG. DE INCLUSIÓN Y LA EQUIDAD (PIEE)</t>
  </si>
  <si>
    <t>PROG. PARA EL DESARROLLO PROFESIONAL DOCENTE (PRODEP)</t>
  </si>
  <si>
    <t>PROG. DE FORTALECIMIENTO DE LA CALIDAD EDUCATIVA (PFCE)</t>
  </si>
  <si>
    <t>AAA</t>
  </si>
  <si>
    <t>BBB</t>
  </si>
  <si>
    <r>
      <t xml:space="preserve">PROG. DE EXPANSIÓN DE LA OFERTA EDUCATIVA EN EDUC. SUP. </t>
    </r>
    <r>
      <rPr>
        <b/>
        <sz val="8"/>
        <rFont val="Calibri"/>
        <family val="2"/>
        <scheme val="minor"/>
      </rPr>
      <t>(PROEXOEES</t>
    </r>
    <r>
      <rPr>
        <sz val="8"/>
        <rFont val="Calibri"/>
        <family val="2"/>
        <scheme val="minor"/>
      </rPr>
      <t>)</t>
    </r>
  </si>
  <si>
    <t>CRUCE</t>
  </si>
  <si>
    <t>+</t>
  </si>
  <si>
    <t>-</t>
  </si>
  <si>
    <t>=</t>
  </si>
  <si>
    <t xml:space="preserve">COMPROVACIÓN </t>
  </si>
  <si>
    <t>Nota.-
PARA LA PRESENTACIÓN DEL ART. 42 PEF 2016, DEBERÁN UTILIZAR LOS FORMATOS ANEXOS Y  ESTABLECIDOS POR LA SHCP, ESTOS MISMOS SERÁN RECIBIDOS EN LA DGESU Y ENVIADOS A LA H. CÁMARA DE DIPUTADOS.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</si>
</sst>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00"/>
    <numFmt numFmtId="165" formatCode="0.0%"/>
  </numFmts>
  <fonts count="63" x14ac:knownFonts="1">
    <font>
      <sz val="10"/>
      <name val="Arial"/>
    </font>
    <font>
      <b/>
      <sz val="11"/>
      <name val="Arial"/>
      <family val="2"/>
    </font>
    <font>
      <sz val="11"/>
      <name val="Arial"/>
      <family val="2"/>
    </font>
    <font>
      <b/>
      <sz val="14"/>
      <name val="Arial"/>
      <family val="2"/>
    </font>
    <font>
      <b/>
      <sz val="10"/>
      <color indexed="9"/>
      <name val="Arial"/>
      <family val="2"/>
    </font>
    <font>
      <b/>
      <sz val="10"/>
      <name val="Arial"/>
      <family val="2"/>
    </font>
    <font>
      <sz val="10"/>
      <name val="Arial"/>
      <family val="2"/>
    </font>
    <font>
      <b/>
      <sz val="8.5"/>
      <color indexed="9"/>
      <name val="Arial"/>
      <family val="2"/>
    </font>
    <font>
      <sz val="8"/>
      <name val="Arial"/>
      <family val="2"/>
    </font>
    <font>
      <b/>
      <sz val="8"/>
      <name val="Arial"/>
      <family val="2"/>
    </font>
    <font>
      <b/>
      <sz val="8.5"/>
      <name val="Arial"/>
      <family val="2"/>
    </font>
    <font>
      <b/>
      <sz val="10"/>
      <color indexed="62"/>
      <name val="Arial"/>
      <family val="2"/>
    </font>
    <font>
      <b/>
      <sz val="9"/>
      <name val="Arial"/>
      <family val="2"/>
    </font>
    <font>
      <b/>
      <sz val="5"/>
      <name val="Arial"/>
      <family val="2"/>
    </font>
    <font>
      <b/>
      <sz val="20"/>
      <color indexed="9"/>
      <name val="Arial"/>
      <family val="2"/>
    </font>
    <font>
      <b/>
      <sz val="20"/>
      <name val="Arial"/>
      <family val="2"/>
    </font>
    <font>
      <sz val="12"/>
      <name val="Arial"/>
      <family val="2"/>
    </font>
    <font>
      <b/>
      <sz val="12"/>
      <name val="Arial"/>
      <family val="2"/>
    </font>
    <font>
      <b/>
      <sz val="16"/>
      <name val="Arial"/>
      <family val="2"/>
    </font>
    <font>
      <b/>
      <sz val="11"/>
      <color theme="3"/>
      <name val="Calibri"/>
      <family val="2"/>
      <scheme val="minor"/>
    </font>
    <font>
      <sz val="8"/>
      <color theme="1"/>
      <name val="Calibri"/>
      <family val="2"/>
      <scheme val="minor"/>
    </font>
    <font>
      <sz val="8"/>
      <name val="Calibri"/>
      <family val="2"/>
      <scheme val="minor"/>
    </font>
    <font>
      <b/>
      <sz val="8"/>
      <color theme="3"/>
      <name val="Calibri"/>
      <family val="2"/>
    </font>
    <font>
      <sz val="6"/>
      <color theme="1"/>
      <name val="Calibri"/>
      <family val="2"/>
      <scheme val="minor"/>
    </font>
    <font>
      <b/>
      <sz val="10"/>
      <color theme="0"/>
      <name val="Arial"/>
      <family val="2"/>
    </font>
    <font>
      <sz val="10"/>
      <color theme="0"/>
      <name val="Arial"/>
      <family val="2"/>
    </font>
    <font>
      <b/>
      <sz val="10"/>
      <color theme="1"/>
      <name val="Arial"/>
      <family val="2"/>
    </font>
    <font>
      <b/>
      <sz val="8"/>
      <color theme="1"/>
      <name val="Arial"/>
      <family val="2"/>
    </font>
    <font>
      <sz val="11"/>
      <color theme="1"/>
      <name val="Calibri"/>
      <family val="2"/>
    </font>
    <font>
      <b/>
      <sz val="8"/>
      <color theme="3"/>
      <name val="Calibri"/>
      <family val="2"/>
      <scheme val="minor"/>
    </font>
    <font>
      <b/>
      <sz val="8"/>
      <color theme="1"/>
      <name val="Calibri"/>
      <family val="2"/>
      <scheme val="minor"/>
    </font>
    <font>
      <sz val="10"/>
      <color theme="1"/>
      <name val="Calibri"/>
      <family val="2"/>
      <scheme val="minor"/>
    </font>
    <font>
      <sz val="10"/>
      <color theme="3" tint="0.39997558519241921"/>
      <name val="Calibri"/>
      <family val="2"/>
      <scheme val="minor"/>
    </font>
    <font>
      <b/>
      <sz val="20"/>
      <color rgb="FFFF0000"/>
      <name val="Arial"/>
      <family val="2"/>
    </font>
    <font>
      <b/>
      <sz val="11"/>
      <color theme="1" tint="0.34998626667073579"/>
      <name val="Arial"/>
      <family val="2"/>
    </font>
    <font>
      <b/>
      <sz val="10"/>
      <color rgb="FFFF0000"/>
      <name val="Arial"/>
      <family val="2"/>
    </font>
    <font>
      <b/>
      <sz val="12"/>
      <color theme="1"/>
      <name val="Arial"/>
      <family val="2"/>
    </font>
    <font>
      <b/>
      <sz val="8.5"/>
      <color theme="1"/>
      <name val="Arial"/>
      <family val="2"/>
    </font>
    <font>
      <b/>
      <sz val="10"/>
      <color theme="1"/>
      <name val="Calibri"/>
      <family val="2"/>
      <scheme val="minor"/>
    </font>
    <font>
      <b/>
      <sz val="10"/>
      <color theme="3"/>
      <name val="Calibri"/>
      <family val="2"/>
      <scheme val="minor"/>
    </font>
    <font>
      <b/>
      <sz val="10"/>
      <color theme="3" tint="0.39997558519241921"/>
      <name val="Calibri"/>
      <family val="2"/>
      <scheme val="minor"/>
    </font>
    <font>
      <b/>
      <sz val="10"/>
      <name val="Calibri"/>
      <family val="2"/>
      <scheme val="minor"/>
    </font>
    <font>
      <b/>
      <sz val="10"/>
      <color rgb="FFFF0000"/>
      <name val="Calibri"/>
      <family val="2"/>
      <scheme val="minor"/>
    </font>
    <font>
      <b/>
      <sz val="8"/>
      <color rgb="FFFF0000"/>
      <name val="Calibri"/>
      <family val="2"/>
      <scheme val="minor"/>
    </font>
    <font>
      <sz val="10"/>
      <name val="Arial"/>
      <family val="2"/>
    </font>
    <font>
      <sz val="10"/>
      <name val="Calibri"/>
      <family val="2"/>
      <scheme val="minor"/>
    </font>
    <font>
      <sz val="9"/>
      <name val="Calibri"/>
      <family val="2"/>
      <scheme val="minor"/>
    </font>
    <font>
      <sz val="9"/>
      <color theme="1"/>
      <name val="Calibri"/>
      <family val="2"/>
      <scheme val="minor"/>
    </font>
    <font>
      <sz val="9"/>
      <color rgb="FFFF0000"/>
      <name val="Calibri"/>
      <family val="2"/>
      <scheme val="minor"/>
    </font>
    <font>
      <b/>
      <sz val="12"/>
      <color theme="1"/>
      <name val="Calibri"/>
      <family val="2"/>
      <scheme val="minor"/>
    </font>
    <font>
      <b/>
      <sz val="16"/>
      <name val="Calibri"/>
      <family val="2"/>
      <scheme val="minor"/>
    </font>
    <font>
      <b/>
      <sz val="18"/>
      <name val="Calibri"/>
      <family val="2"/>
      <scheme val="minor"/>
    </font>
    <font>
      <b/>
      <sz val="9"/>
      <name val="Calibri"/>
      <family val="2"/>
      <scheme val="minor"/>
    </font>
    <font>
      <b/>
      <sz val="8"/>
      <name val="Calibri"/>
      <family val="2"/>
      <scheme val="minor"/>
    </font>
    <font>
      <b/>
      <sz val="10"/>
      <color theme="0"/>
      <name val="Calibri"/>
      <family val="2"/>
      <scheme val="minor"/>
    </font>
    <font>
      <b/>
      <sz val="8"/>
      <color theme="8" tint="-0.249977111117893"/>
      <name val="Calibri"/>
      <family val="2"/>
      <scheme val="minor"/>
    </font>
    <font>
      <b/>
      <sz val="8"/>
      <color theme="3" tint="0.39997558519241921"/>
      <name val="Calibri"/>
      <family val="2"/>
      <scheme val="minor"/>
    </font>
    <font>
      <sz val="8"/>
      <color theme="3" tint="0.39997558519241921"/>
      <name val="Calibri"/>
      <family val="2"/>
      <scheme val="minor"/>
    </font>
    <font>
      <b/>
      <sz val="10"/>
      <color theme="3" tint="-0.249977111117893"/>
      <name val="Calibri"/>
      <family val="2"/>
      <scheme val="minor"/>
    </font>
    <font>
      <sz val="10"/>
      <name val="Arial"/>
      <family val="2"/>
    </font>
    <font>
      <sz val="7.8"/>
      <color theme="1"/>
      <name val="Calibri"/>
      <family val="2"/>
      <scheme val="minor"/>
    </font>
    <font>
      <sz val="7.9"/>
      <color theme="1"/>
      <name val="Calibri"/>
      <family val="2"/>
      <scheme val="minor"/>
    </font>
    <font>
      <b/>
      <sz val="28"/>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s>
  <borders count="8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right/>
      <top style="thin">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xf numFmtId="0" fontId="6" fillId="0" borderId="0"/>
    <xf numFmtId="9" fontId="44" fillId="0" borderId="0" applyFont="0" applyFill="0" applyBorder="0" applyAlignment="0" applyProtection="0"/>
    <xf numFmtId="43" fontId="59" fillId="0" borderId="0" applyFont="0" applyFill="0" applyBorder="0" applyAlignment="0" applyProtection="0"/>
  </cellStyleXfs>
  <cellXfs count="607">
    <xf numFmtId="0" fontId="0" fillId="0" borderId="0" xfId="0"/>
    <xf numFmtId="0" fontId="0" fillId="0" borderId="0" xfId="0" applyAlignment="1"/>
    <xf numFmtId="0" fontId="0" fillId="0" borderId="0" xfId="0" applyBorder="1"/>
    <xf numFmtId="4" fontId="0" fillId="0" borderId="0" xfId="0" applyNumberFormat="1"/>
    <xf numFmtId="0" fontId="8" fillId="0" borderId="0" xfId="0" applyFont="1"/>
    <xf numFmtId="0" fontId="21" fillId="0" borderId="0" xfId="1" applyFont="1" applyBorder="1" applyAlignment="1">
      <alignment horizontal="right" vertical="center"/>
    </xf>
    <xf numFmtId="0" fontId="20" fillId="0" borderId="0" xfId="0" applyFont="1"/>
    <xf numFmtId="0" fontId="19" fillId="0" borderId="0" xfId="0" applyFont="1"/>
    <xf numFmtId="4" fontId="19" fillId="0" borderId="0" xfId="0" applyNumberFormat="1" applyFont="1"/>
    <xf numFmtId="4" fontId="8" fillId="0" borderId="0" xfId="0" applyNumberFormat="1" applyFont="1"/>
    <xf numFmtId="0" fontId="6" fillId="0" borderId="0" xfId="0" applyFont="1"/>
    <xf numFmtId="3" fontId="6" fillId="0" borderId="4" xfId="0" applyNumberFormat="1" applyFont="1" applyBorder="1"/>
    <xf numFmtId="4" fontId="8" fillId="0" borderId="0" xfId="0" applyNumberFormat="1" applyFont="1" applyAlignment="1">
      <alignment horizontal="center"/>
    </xf>
    <xf numFmtId="0" fontId="8" fillId="0" borderId="0" xfId="0" applyFont="1" applyBorder="1"/>
    <xf numFmtId="4" fontId="22" fillId="0" borderId="0" xfId="0" applyNumberFormat="1" applyFont="1"/>
    <xf numFmtId="0" fontId="0" fillId="0" borderId="8" xfId="0" applyBorder="1"/>
    <xf numFmtId="0" fontId="0" fillId="0" borderId="1" xfId="0" applyBorder="1"/>
    <xf numFmtId="0" fontId="0" fillId="0" borderId="2" xfId="0" applyBorder="1"/>
    <xf numFmtId="0" fontId="0" fillId="0" borderId="3" xfId="0" applyBorder="1"/>
    <xf numFmtId="0" fontId="0" fillId="0" borderId="9" xfId="0" applyBorder="1"/>
    <xf numFmtId="0" fontId="0" fillId="0" borderId="10" xfId="0" applyBorder="1"/>
    <xf numFmtId="0" fontId="0" fillId="0" borderId="4" xfId="0" applyBorder="1"/>
    <xf numFmtId="4" fontId="20" fillId="0" borderId="0" xfId="1" applyNumberFormat="1" applyFont="1" applyBorder="1" applyAlignment="1">
      <alignment horizontal="center"/>
    </xf>
    <xf numFmtId="0" fontId="0" fillId="0" borderId="5" xfId="0" applyBorder="1"/>
    <xf numFmtId="0" fontId="3" fillId="0" borderId="0" xfId="0" applyFont="1" applyFill="1" applyAlignment="1">
      <alignment vertical="center"/>
    </xf>
    <xf numFmtId="0" fontId="24" fillId="4" borderId="0" xfId="0" applyFont="1" applyFill="1" applyBorder="1" applyAlignment="1">
      <alignment horizontal="center" vertical="center" wrapText="1"/>
    </xf>
    <xf numFmtId="0" fontId="25" fillId="4" borderId="0" xfId="0" applyFont="1" applyFill="1"/>
    <xf numFmtId="0" fontId="4" fillId="4" borderId="0" xfId="0" applyFont="1" applyFill="1" applyBorder="1" applyAlignment="1">
      <alignment horizontal="center" vertical="center" wrapText="1"/>
    </xf>
    <xf numFmtId="0" fontId="0" fillId="4" borderId="0" xfId="0" applyFill="1"/>
    <xf numFmtId="0" fontId="14" fillId="4" borderId="0" xfId="0" applyFont="1" applyFill="1" applyBorder="1" applyAlignment="1">
      <alignment vertical="center" wrapText="1"/>
    </xf>
    <xf numFmtId="4" fontId="20" fillId="0" borderId="0" xfId="1" applyNumberFormat="1" applyFont="1" applyBorder="1" applyAlignment="1">
      <alignment horizontal="right" vertical="center"/>
    </xf>
    <xf numFmtId="0" fontId="26" fillId="3" borderId="7"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5" fillId="4" borderId="13" xfId="0" applyFont="1" applyFill="1" applyBorder="1"/>
    <xf numFmtId="0" fontId="4" fillId="4" borderId="11" xfId="0" applyFont="1" applyFill="1" applyBorder="1" applyAlignment="1">
      <alignment horizontal="center" vertical="center" wrapText="1"/>
    </xf>
    <xf numFmtId="0" fontId="0" fillId="0" borderId="15" xfId="0" applyBorder="1"/>
    <xf numFmtId="0" fontId="4" fillId="4" borderId="16" xfId="0" applyFont="1" applyFill="1" applyBorder="1" applyAlignment="1">
      <alignment horizontal="center" vertical="center" wrapText="1"/>
    </xf>
    <xf numFmtId="0" fontId="0" fillId="4" borderId="17" xfId="0" applyFill="1" applyBorder="1"/>
    <xf numFmtId="0" fontId="6" fillId="0" borderId="0" xfId="0" applyFont="1" applyBorder="1"/>
    <xf numFmtId="4" fontId="0" fillId="0" borderId="0" xfId="0" applyNumberFormat="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9" fillId="0" borderId="9" xfId="0" applyFont="1" applyBorder="1" applyAlignment="1">
      <alignment horizontal="center" wrapText="1"/>
    </xf>
    <xf numFmtId="0" fontId="24" fillId="5" borderId="7" xfId="0" applyFont="1" applyFill="1" applyBorder="1" applyAlignment="1">
      <alignment horizontal="center" vertical="center"/>
    </xf>
    <xf numFmtId="0" fontId="14" fillId="2" borderId="0" xfId="0" applyFont="1" applyFill="1" applyBorder="1" applyAlignment="1">
      <alignment vertical="center" wrapText="1"/>
    </xf>
    <xf numFmtId="0" fontId="14" fillId="2" borderId="0"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14" fillId="2" borderId="14" xfId="0" applyFont="1" applyFill="1" applyBorder="1" applyAlignment="1">
      <alignment vertical="center" wrapText="1"/>
    </xf>
    <xf numFmtId="0" fontId="14" fillId="2" borderId="18" xfId="0" applyFont="1" applyFill="1" applyBorder="1" applyAlignment="1">
      <alignment vertical="center" wrapText="1"/>
    </xf>
    <xf numFmtId="0" fontId="14" fillId="2" borderId="19" xfId="0" applyFont="1" applyFill="1" applyBorder="1" applyAlignment="1">
      <alignment horizontal="center" vertical="center" wrapText="1"/>
    </xf>
    <xf numFmtId="0" fontId="0" fillId="8" borderId="0" xfId="0" applyFill="1"/>
    <xf numFmtId="0" fontId="20" fillId="8" borderId="0" xfId="0" applyFont="1" applyFill="1"/>
    <xf numFmtId="0" fontId="20" fillId="0" borderId="33" xfId="1" applyFont="1" applyBorder="1" applyAlignment="1">
      <alignment horizontal="right"/>
    </xf>
    <xf numFmtId="0" fontId="20" fillId="0" borderId="34" xfId="1" applyFont="1" applyBorder="1" applyAlignment="1">
      <alignment horizontal="right"/>
    </xf>
    <xf numFmtId="0" fontId="20" fillId="0" borderId="33" xfId="1" applyFont="1" applyBorder="1" applyAlignment="1">
      <alignment horizontal="left"/>
    </xf>
    <xf numFmtId="0" fontId="20" fillId="0" borderId="34" xfId="1" applyFont="1" applyBorder="1" applyAlignment="1">
      <alignment horizontal="left"/>
    </xf>
    <xf numFmtId="3" fontId="23" fillId="0" borderId="11" xfId="1" applyNumberFormat="1" applyFont="1" applyBorder="1" applyAlignment="1">
      <alignment horizontal="center" vertical="center"/>
    </xf>
    <xf numFmtId="0" fontId="31" fillId="0" borderId="0" xfId="0" applyFont="1"/>
    <xf numFmtId="4" fontId="32" fillId="0" borderId="0" xfId="0" applyNumberFormat="1" applyFont="1"/>
    <xf numFmtId="0" fontId="32" fillId="0" borderId="0" xfId="0" applyFont="1"/>
    <xf numFmtId="4" fontId="32" fillId="0" borderId="0" xfId="0" applyNumberFormat="1" applyFont="1" applyAlignment="1">
      <alignment horizontal="right" vertical="center"/>
    </xf>
    <xf numFmtId="0" fontId="6" fillId="0" borderId="0" xfId="0" applyFont="1" applyAlignment="1">
      <alignment vertical="justify"/>
    </xf>
    <xf numFmtId="0" fontId="9" fillId="0" borderId="0" xfId="0" applyFont="1" applyBorder="1" applyAlignment="1">
      <alignment horizontal="center" wrapText="1"/>
    </xf>
    <xf numFmtId="3" fontId="8" fillId="9" borderId="1" xfId="0" applyNumberFormat="1" applyFont="1" applyFill="1" applyBorder="1" applyAlignment="1">
      <alignment horizontal="right" vertical="top"/>
    </xf>
    <xf numFmtId="0" fontId="8" fillId="0" borderId="1" xfId="0" applyFont="1" applyBorder="1" applyAlignment="1">
      <alignment horizontal="center" wrapText="1"/>
    </xf>
    <xf numFmtId="3" fontId="8" fillId="9" borderId="0" xfId="0" applyNumberFormat="1" applyFont="1" applyFill="1" applyBorder="1"/>
    <xf numFmtId="0" fontId="8" fillId="2" borderId="1" xfId="0" applyFont="1" applyFill="1" applyBorder="1" applyAlignment="1">
      <alignment vertical="top"/>
    </xf>
    <xf numFmtId="3" fontId="8" fillId="2" borderId="1" xfId="0" applyNumberFormat="1" applyFont="1" applyFill="1" applyBorder="1" applyAlignment="1">
      <alignment horizontal="right" vertical="top"/>
    </xf>
    <xf numFmtId="3" fontId="9" fillId="2" borderId="1" xfId="0" applyNumberFormat="1" applyFont="1" applyFill="1" applyBorder="1" applyAlignment="1">
      <alignment horizontal="center" vertical="top"/>
    </xf>
    <xf numFmtId="0" fontId="8" fillId="2" borderId="0" xfId="0" applyFont="1" applyFill="1" applyBorder="1"/>
    <xf numFmtId="3" fontId="8" fillId="2" borderId="0" xfId="0" applyNumberFormat="1" applyFont="1" applyFill="1" applyBorder="1" applyAlignment="1">
      <alignment horizontal="right" vertical="top"/>
    </xf>
    <xf numFmtId="3" fontId="8" fillId="2" borderId="0" xfId="0" applyNumberFormat="1" applyFont="1" applyFill="1" applyBorder="1"/>
    <xf numFmtId="3" fontId="8" fillId="2" borderId="2" xfId="0" applyNumberFormat="1" applyFont="1" applyFill="1" applyBorder="1" applyAlignment="1">
      <alignment horizontal="right" vertical="top"/>
    </xf>
    <xf numFmtId="3" fontId="8" fillId="2" borderId="3" xfId="0" applyNumberFormat="1" applyFont="1" applyFill="1" applyBorder="1" applyAlignment="1">
      <alignment horizontal="right" vertical="top"/>
    </xf>
    <xf numFmtId="3" fontId="8" fillId="2" borderId="0"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8" fillId="0" borderId="0" xfId="0" applyFont="1" applyBorder="1" applyAlignment="1"/>
    <xf numFmtId="3" fontId="8" fillId="0" borderId="0" xfId="0" applyNumberFormat="1" applyFont="1" applyBorder="1" applyAlignment="1"/>
    <xf numFmtId="0" fontId="8" fillId="0" borderId="0" xfId="0" applyFont="1" applyBorder="1" applyAlignment="1">
      <alignment vertical="top"/>
    </xf>
    <xf numFmtId="3" fontId="8" fillId="0" borderId="0" xfId="0" applyNumberFormat="1" applyFont="1" applyBorder="1"/>
    <xf numFmtId="0" fontId="6" fillId="0" borderId="0" xfId="0" applyFont="1" applyBorder="1" applyAlignment="1"/>
    <xf numFmtId="3" fontId="6" fillId="0" borderId="0" xfId="0" applyNumberFormat="1" applyFont="1" applyBorder="1" applyAlignment="1"/>
    <xf numFmtId="0" fontId="8" fillId="0" borderId="3" xfId="0" applyFont="1" applyBorder="1"/>
    <xf numFmtId="4" fontId="8" fillId="0" borderId="3" xfId="0" applyNumberFormat="1" applyFont="1" applyBorder="1"/>
    <xf numFmtId="0" fontId="6" fillId="0" borderId="10" xfId="0" applyFont="1" applyBorder="1"/>
    <xf numFmtId="0" fontId="6" fillId="0" borderId="4" xfId="0" applyFont="1" applyBorder="1" applyAlignment="1">
      <alignment vertical="top"/>
    </xf>
    <xf numFmtId="0" fontId="6" fillId="0" borderId="4" xfId="0" applyFont="1" applyBorder="1"/>
    <xf numFmtId="3" fontId="6" fillId="0" borderId="5" xfId="0" applyNumberFormat="1" applyFont="1" applyBorder="1"/>
    <xf numFmtId="3" fontId="8" fillId="0" borderId="43" xfId="0" applyNumberFormat="1" applyFont="1" applyBorder="1"/>
    <xf numFmtId="0" fontId="6" fillId="0" borderId="0" xfId="0" applyFont="1" applyBorder="1" applyAlignment="1">
      <alignment vertical="top"/>
    </xf>
    <xf numFmtId="3" fontId="6" fillId="0" borderId="0" xfId="0" applyNumberFormat="1" applyFont="1" applyBorder="1"/>
    <xf numFmtId="3" fontId="0" fillId="0" borderId="0" xfId="0" applyNumberFormat="1"/>
    <xf numFmtId="3" fontId="0" fillId="0" borderId="0" xfId="0" applyNumberFormat="1" applyBorder="1"/>
    <xf numFmtId="3" fontId="0" fillId="0" borderId="4" xfId="0" applyNumberFormat="1" applyBorder="1"/>
    <xf numFmtId="0" fontId="20" fillId="8" borderId="44" xfId="0" applyFont="1" applyFill="1" applyBorder="1"/>
    <xf numFmtId="0" fontId="0" fillId="8" borderId="44" xfId="0" applyFill="1" applyBorder="1"/>
    <xf numFmtId="0" fontId="20" fillId="8" borderId="0" xfId="0" applyFont="1" applyFill="1" applyBorder="1" applyAlignment="1">
      <alignment horizontal="center"/>
    </xf>
    <xf numFmtId="0" fontId="5" fillId="8" borderId="0" xfId="0" applyFont="1" applyFill="1" applyBorder="1" applyAlignment="1">
      <alignment horizontal="left"/>
    </xf>
    <xf numFmtId="0" fontId="6" fillId="8" borderId="0" xfId="0" applyFont="1" applyFill="1"/>
    <xf numFmtId="0" fontId="6" fillId="0" borderId="7" xfId="0" applyFont="1" applyBorder="1" applyAlignment="1">
      <alignment horizontal="center"/>
    </xf>
    <xf numFmtId="4" fontId="0" fillId="0" borderId="16" xfId="0" applyNumberFormat="1" applyBorder="1"/>
    <xf numFmtId="4" fontId="0" fillId="0" borderId="6" xfId="0" applyNumberFormat="1" applyBorder="1" applyAlignment="1">
      <alignment horizontal="right"/>
    </xf>
    <xf numFmtId="4" fontId="0" fillId="0" borderId="17" xfId="0" applyNumberFormat="1" applyBorder="1"/>
    <xf numFmtId="4" fontId="6" fillId="0" borderId="16" xfId="0" applyNumberFormat="1" applyFont="1" applyBorder="1"/>
    <xf numFmtId="10" fontId="0" fillId="0" borderId="0" xfId="0" applyNumberFormat="1" applyAlignment="1">
      <alignment horizontal="center"/>
    </xf>
    <xf numFmtId="0" fontId="3" fillId="0" borderId="11" xfId="0" applyFont="1" applyFill="1" applyBorder="1" applyAlignment="1">
      <alignment vertical="center"/>
    </xf>
    <xf numFmtId="4" fontId="21" fillId="0" borderId="18" xfId="0" applyNumberFormat="1" applyFont="1" applyBorder="1" applyAlignment="1"/>
    <xf numFmtId="4" fontId="6" fillId="0" borderId="0" xfId="0" applyNumberFormat="1" applyFont="1"/>
    <xf numFmtId="4" fontId="21" fillId="0" borderId="32" xfId="0" applyNumberFormat="1" applyFont="1" applyBorder="1" applyAlignment="1"/>
    <xf numFmtId="4" fontId="0" fillId="0" borderId="45" xfId="0" applyNumberFormat="1" applyBorder="1"/>
    <xf numFmtId="0" fontId="3" fillId="0" borderId="44" xfId="0" applyFont="1" applyFill="1" applyBorder="1" applyAlignment="1">
      <alignment vertical="center"/>
    </xf>
    <xf numFmtId="0" fontId="9" fillId="0" borderId="0" xfId="0" applyFont="1" applyBorder="1" applyAlignment="1"/>
    <xf numFmtId="4" fontId="6" fillId="0" borderId="45" xfId="0" applyNumberFormat="1" applyFont="1" applyBorder="1"/>
    <xf numFmtId="0" fontId="0" fillId="9" borderId="0" xfId="0" applyFill="1"/>
    <xf numFmtId="0" fontId="0" fillId="9" borderId="0" xfId="0" applyFill="1" applyBorder="1"/>
    <xf numFmtId="0" fontId="1" fillId="9" borderId="0" xfId="0" applyFont="1" applyFill="1" applyAlignment="1">
      <alignment vertical="center" wrapText="1"/>
    </xf>
    <xf numFmtId="0" fontId="2" fillId="9" borderId="0" xfId="0" applyFont="1" applyFill="1" applyAlignment="1">
      <alignment horizontal="left" vertical="center" wrapText="1"/>
    </xf>
    <xf numFmtId="0" fontId="2" fillId="9" borderId="0" xfId="0" applyFont="1" applyFill="1" applyAlignment="1">
      <alignment vertical="center"/>
    </xf>
    <xf numFmtId="0" fontId="0" fillId="0" borderId="0" xfId="0" applyBorder="1" applyAlignment="1">
      <alignment horizontal="center"/>
    </xf>
    <xf numFmtId="3" fontId="23" fillId="0" borderId="11" xfId="1" applyNumberFormat="1" applyFont="1" applyBorder="1" applyAlignment="1">
      <alignment horizontal="center" vertical="center" wrapText="1"/>
    </xf>
    <xf numFmtId="3" fontId="23" fillId="0" borderId="16" xfId="1" applyNumberFormat="1" applyFont="1" applyFill="1" applyBorder="1" applyAlignment="1">
      <alignment horizontal="center" vertical="center" wrapText="1"/>
    </xf>
    <xf numFmtId="4" fontId="20" fillId="0" borderId="0" xfId="1" applyNumberFormat="1" applyFont="1" applyBorder="1" applyAlignment="1"/>
    <xf numFmtId="0" fontId="8" fillId="0" borderId="0" xfId="0" quotePrefix="1" applyFont="1" applyBorder="1" applyAlignment="1">
      <alignment horizontal="right"/>
    </xf>
    <xf numFmtId="0" fontId="6" fillId="0" borderId="0" xfId="0" quotePrefix="1" applyFont="1" applyBorder="1" applyAlignment="1">
      <alignment horizontal="center"/>
    </xf>
    <xf numFmtId="4" fontId="0" fillId="0" borderId="3" xfId="0" applyNumberFormat="1" applyBorder="1"/>
    <xf numFmtId="0" fontId="0" fillId="0" borderId="0" xfId="0" applyFill="1" applyBorder="1"/>
    <xf numFmtId="0" fontId="0" fillId="0" borderId="15" xfId="0" applyFill="1" applyBorder="1"/>
    <xf numFmtId="0" fontId="26" fillId="3" borderId="7" xfId="0" quotePrefix="1" applyFont="1" applyFill="1" applyBorder="1" applyAlignment="1">
      <alignment horizontal="center" vertical="center" wrapText="1"/>
    </xf>
    <xf numFmtId="0" fontId="26" fillId="3" borderId="14" xfId="0" quotePrefix="1" applyFont="1" applyFill="1" applyBorder="1" applyAlignment="1">
      <alignment horizontal="center" vertical="center" wrapText="1"/>
    </xf>
    <xf numFmtId="0" fontId="6" fillId="0" borderId="15" xfId="0" applyFont="1" applyBorder="1" applyAlignment="1">
      <alignment horizontal="center"/>
    </xf>
    <xf numFmtId="4" fontId="9" fillId="0" borderId="45" xfId="0" applyNumberFormat="1" applyFont="1" applyBorder="1"/>
    <xf numFmtId="0" fontId="45" fillId="0" borderId="7" xfId="0" applyFont="1" applyFill="1" applyBorder="1" applyAlignment="1">
      <alignment horizontal="left" vertical="center"/>
    </xf>
    <xf numFmtId="0" fontId="45" fillId="0" borderId="7" xfId="0" quotePrefix="1" applyFont="1" applyFill="1" applyBorder="1" applyAlignment="1">
      <alignment horizontal="left" vertical="center"/>
    </xf>
    <xf numFmtId="4" fontId="45" fillId="0" borderId="7" xfId="0" quotePrefix="1" applyNumberFormat="1" applyFont="1" applyFill="1" applyBorder="1" applyAlignment="1">
      <alignment horizontal="left" vertical="center" wrapText="1"/>
    </xf>
    <xf numFmtId="165" fontId="0" fillId="0" borderId="0" xfId="2" applyNumberFormat="1" applyFont="1" applyAlignment="1">
      <alignment horizontal="center"/>
    </xf>
    <xf numFmtId="0" fontId="5" fillId="0" borderId="0" xfId="0" applyFont="1" applyAlignment="1">
      <alignment vertical="center" wrapText="1"/>
    </xf>
    <xf numFmtId="0" fontId="0" fillId="0" borderId="0" xfId="0" applyAlignment="1">
      <alignment vertical="center"/>
    </xf>
    <xf numFmtId="0" fontId="16" fillId="0" borderId="0" xfId="0" applyFont="1" applyAlignment="1">
      <alignment horizontal="justify" vertical="center" wrapText="1"/>
    </xf>
    <xf numFmtId="0" fontId="9" fillId="0" borderId="8" xfId="0" applyFont="1" applyBorder="1" applyAlignment="1">
      <alignment horizontal="center" shrinkToFit="1"/>
    </xf>
    <xf numFmtId="4" fontId="30" fillId="0" borderId="0" xfId="1" quotePrefix="1" applyNumberFormat="1" applyFont="1" applyBorder="1" applyAlignment="1">
      <alignment horizontal="right"/>
    </xf>
    <xf numFmtId="0" fontId="0" fillId="0" borderId="0" xfId="0" applyFill="1"/>
    <xf numFmtId="0" fontId="6" fillId="0" borderId="0" xfId="0" applyFont="1" applyFill="1" applyAlignment="1">
      <alignment horizontal="right"/>
    </xf>
    <xf numFmtId="0" fontId="6" fillId="0" borderId="0" xfId="0" quotePrefix="1" applyFont="1" applyFill="1" applyAlignment="1">
      <alignment horizontal="left"/>
    </xf>
    <xf numFmtId="0" fontId="6" fillId="0" borderId="0" xfId="0" applyFont="1" applyFill="1"/>
    <xf numFmtId="4" fontId="0" fillId="0" borderId="0" xfId="0" applyNumberFormat="1" applyBorder="1"/>
    <xf numFmtId="4" fontId="0" fillId="0" borderId="11" xfId="0" applyNumberFormat="1" applyBorder="1"/>
    <xf numFmtId="0" fontId="37" fillId="4" borderId="22" xfId="0" applyFont="1" applyFill="1" applyBorder="1" applyAlignment="1">
      <alignment vertical="center" wrapText="1"/>
    </xf>
    <xf numFmtId="0" fontId="7" fillId="4" borderId="22" xfId="0" applyFont="1" applyFill="1" applyBorder="1" applyAlignment="1">
      <alignment horizontal="center" vertical="center" wrapText="1"/>
    </xf>
    <xf numFmtId="0" fontId="5" fillId="4" borderId="7" xfId="0" applyFont="1" applyFill="1" applyBorder="1" applyAlignment="1">
      <alignment horizontal="center" vertical="center"/>
    </xf>
    <xf numFmtId="0" fontId="5" fillId="4" borderId="11" xfId="0" applyFont="1" applyFill="1" applyBorder="1" applyAlignment="1">
      <alignment horizontal="center" vertical="center"/>
    </xf>
    <xf numFmtId="0" fontId="10" fillId="4" borderId="28" xfId="0" applyFont="1" applyFill="1" applyBorder="1" applyAlignment="1">
      <alignment vertical="center"/>
    </xf>
    <xf numFmtId="0" fontId="26" fillId="4" borderId="7" xfId="0" applyFont="1" applyFill="1" applyBorder="1" applyAlignment="1">
      <alignment horizontal="center" vertical="center"/>
    </xf>
    <xf numFmtId="0" fontId="26" fillId="4" borderId="14" xfId="0" applyFont="1" applyFill="1" applyBorder="1" applyAlignment="1">
      <alignment horizontal="center" vertical="center"/>
    </xf>
    <xf numFmtId="0" fontId="7" fillId="4" borderId="16" xfId="0" applyFont="1" applyFill="1" applyBorder="1" applyAlignment="1">
      <alignment horizontal="center" vertical="center"/>
    </xf>
    <xf numFmtId="0" fontId="0" fillId="4" borderId="11" xfId="0" applyFill="1" applyBorder="1"/>
    <xf numFmtId="0" fontId="0" fillId="4" borderId="26" xfId="0" applyFill="1" applyBorder="1"/>
    <xf numFmtId="0" fontId="0" fillId="4" borderId="12" xfId="0" applyFill="1" applyBorder="1"/>
    <xf numFmtId="0" fontId="0" fillId="4" borderId="27" xfId="0" applyFill="1" applyBorder="1"/>
    <xf numFmtId="0" fontId="0" fillId="4" borderId="16" xfId="0" applyFill="1" applyBorder="1"/>
    <xf numFmtId="0" fontId="6" fillId="4" borderId="26" xfId="0" applyFont="1" applyFill="1" applyBorder="1"/>
    <xf numFmtId="0" fontId="6" fillId="4" borderId="12" xfId="0" applyFont="1" applyFill="1" applyBorder="1"/>
    <xf numFmtId="0" fontId="6" fillId="4" borderId="27" xfId="0" applyFont="1" applyFill="1" applyBorder="1"/>
    <xf numFmtId="0" fontId="0" fillId="4" borderId="15" xfId="0" applyFill="1" applyBorder="1"/>
    <xf numFmtId="0" fontId="0" fillId="4" borderId="13" xfId="0" applyFill="1" applyBorder="1"/>
    <xf numFmtId="0" fontId="0" fillId="4" borderId="44" xfId="0" applyFill="1" applyBorder="1"/>
    <xf numFmtId="0" fontId="0" fillId="4" borderId="46" xfId="0" applyFill="1" applyBorder="1"/>
    <xf numFmtId="0" fontId="0" fillId="4" borderId="28" xfId="0" applyFill="1" applyBorder="1"/>
    <xf numFmtId="0" fontId="6" fillId="4" borderId="13" xfId="0" applyFont="1" applyFill="1" applyBorder="1"/>
    <xf numFmtId="0" fontId="6" fillId="4" borderId="44" xfId="0" applyFont="1" applyFill="1" applyBorder="1"/>
    <xf numFmtId="0" fontId="6" fillId="4" borderId="46" xfId="0" applyFont="1" applyFill="1" applyBorder="1"/>
    <xf numFmtId="0" fontId="28" fillId="4" borderId="16" xfId="0" applyFont="1" applyFill="1" applyBorder="1" applyAlignment="1">
      <alignment horizontal="center" vertical="center"/>
    </xf>
    <xf numFmtId="0" fontId="5" fillId="4" borderId="15" xfId="0" applyFont="1" applyFill="1" applyBorder="1" applyAlignment="1">
      <alignment horizontal="center"/>
    </xf>
    <xf numFmtId="4" fontId="38" fillId="4" borderId="15" xfId="0" applyNumberFormat="1" applyFont="1" applyFill="1" applyBorder="1"/>
    <xf numFmtId="4" fontId="38" fillId="4" borderId="0" xfId="0" applyNumberFormat="1" applyFont="1" applyFill="1" applyBorder="1"/>
    <xf numFmtId="4" fontId="38" fillId="4" borderId="28" xfId="0" applyNumberFormat="1" applyFont="1" applyFill="1" applyBorder="1"/>
    <xf numFmtId="0" fontId="20" fillId="4" borderId="28" xfId="0" applyFont="1" applyFill="1" applyBorder="1"/>
    <xf numFmtId="4" fontId="30" fillId="4" borderId="16" xfId="0" applyNumberFormat="1" applyFont="1" applyFill="1" applyBorder="1"/>
    <xf numFmtId="0" fontId="19" fillId="4" borderId="16" xfId="0" applyFont="1" applyFill="1" applyBorder="1" applyAlignment="1">
      <alignment vertical="center"/>
    </xf>
    <xf numFmtId="0" fontId="39" fillId="4" borderId="13" xfId="0" applyFont="1" applyFill="1" applyBorder="1"/>
    <xf numFmtId="4" fontId="39" fillId="4" borderId="13" xfId="0" applyNumberFormat="1" applyFont="1" applyFill="1" applyBorder="1"/>
    <xf numFmtId="4" fontId="39" fillId="4" borderId="44" xfId="0" applyNumberFormat="1" applyFont="1" applyFill="1" applyBorder="1"/>
    <xf numFmtId="4" fontId="39" fillId="4" borderId="46" xfId="0" applyNumberFormat="1" applyFont="1" applyFill="1" applyBorder="1"/>
    <xf numFmtId="0" fontId="29" fillId="4" borderId="28" xfId="0" applyFont="1" applyFill="1" applyBorder="1"/>
    <xf numFmtId="4" fontId="29" fillId="4" borderId="16" xfId="0" applyNumberFormat="1" applyFont="1" applyFill="1" applyBorder="1"/>
    <xf numFmtId="0" fontId="39" fillId="4" borderId="16" xfId="1" applyFont="1" applyFill="1" applyBorder="1" applyAlignment="1">
      <alignment horizontal="left" vertical="center" wrapText="1"/>
    </xf>
    <xf numFmtId="0" fontId="39" fillId="4" borderId="26" xfId="0" applyFont="1" applyFill="1" applyBorder="1"/>
    <xf numFmtId="4" fontId="39" fillId="4" borderId="12" xfId="0" applyNumberFormat="1" applyFont="1" applyFill="1" applyBorder="1"/>
    <xf numFmtId="4" fontId="39" fillId="4" borderId="27" xfId="0" applyNumberFormat="1" applyFont="1" applyFill="1" applyBorder="1"/>
    <xf numFmtId="4" fontId="39" fillId="4" borderId="26" xfId="0" applyNumberFormat="1" applyFont="1" applyFill="1" applyBorder="1"/>
    <xf numFmtId="4" fontId="29" fillId="4" borderId="65" xfId="0" applyNumberFormat="1" applyFont="1" applyFill="1" applyBorder="1"/>
    <xf numFmtId="4" fontId="38" fillId="4" borderId="0" xfId="0" applyNumberFormat="1" applyFont="1" applyFill="1" applyBorder="1" applyAlignment="1">
      <alignment vertical="center"/>
    </xf>
    <xf numFmtId="4" fontId="30" fillId="4" borderId="65" xfId="0" applyNumberFormat="1" applyFont="1" applyFill="1" applyBorder="1"/>
    <xf numFmtId="0" fontId="0" fillId="4" borderId="16" xfId="0" applyFill="1" applyBorder="1" applyAlignment="1">
      <alignment vertical="center"/>
    </xf>
    <xf numFmtId="4" fontId="40" fillId="4" borderId="44" xfId="0" applyNumberFormat="1" applyFont="1" applyFill="1" applyBorder="1"/>
    <xf numFmtId="4" fontId="40" fillId="4" borderId="46" xfId="0" applyNumberFormat="1" applyFont="1" applyFill="1" applyBorder="1"/>
    <xf numFmtId="4" fontId="29" fillId="4" borderId="47" xfId="0" applyNumberFormat="1" applyFont="1" applyFill="1" applyBorder="1"/>
    <xf numFmtId="0" fontId="38" fillId="4" borderId="11" xfId="1" applyFont="1" applyFill="1" applyBorder="1" applyAlignment="1">
      <alignment horizontal="left" vertical="center" wrapText="1"/>
    </xf>
    <xf numFmtId="0" fontId="31" fillId="4" borderId="26" xfId="0" applyFont="1" applyFill="1" applyBorder="1"/>
    <xf numFmtId="0" fontId="31" fillId="4" borderId="12" xfId="0" applyFont="1" applyFill="1" applyBorder="1"/>
    <xf numFmtId="0" fontId="31" fillId="4" borderId="27" xfId="0" applyFont="1" applyFill="1" applyBorder="1"/>
    <xf numFmtId="0" fontId="20" fillId="4" borderId="16" xfId="0" applyFont="1" applyFill="1" applyBorder="1"/>
    <xf numFmtId="0" fontId="20" fillId="4" borderId="65" xfId="0" applyFont="1" applyFill="1" applyBorder="1"/>
    <xf numFmtId="0" fontId="6" fillId="4" borderId="15" xfId="0" applyFont="1" applyFill="1" applyBorder="1"/>
    <xf numFmtId="0" fontId="0" fillId="4" borderId="9" xfId="0" applyFill="1" applyBorder="1"/>
    <xf numFmtId="0" fontId="0" fillId="4" borderId="0" xfId="0" applyFill="1" applyBorder="1"/>
    <xf numFmtId="0" fontId="20" fillId="4" borderId="0" xfId="0" applyFont="1" applyFill="1" applyBorder="1"/>
    <xf numFmtId="0" fontId="20" fillId="4" borderId="12" xfId="0" applyFont="1" applyFill="1" applyBorder="1"/>
    <xf numFmtId="0" fontId="20" fillId="4" borderId="77" xfId="0" applyFont="1" applyFill="1" applyBorder="1"/>
    <xf numFmtId="0" fontId="20" fillId="4" borderId="3" xfId="0" applyFont="1" applyFill="1" applyBorder="1"/>
    <xf numFmtId="4" fontId="38" fillId="4" borderId="6" xfId="0" applyNumberFormat="1" applyFont="1" applyFill="1" applyBorder="1"/>
    <xf numFmtId="0" fontId="31" fillId="4" borderId="0" xfId="0" applyFont="1" applyFill="1" applyBorder="1"/>
    <xf numFmtId="4" fontId="31" fillId="4" borderId="0" xfId="0" applyNumberFormat="1" applyFont="1" applyFill="1" applyBorder="1"/>
    <xf numFmtId="4" fontId="20" fillId="4" borderId="0" xfId="0" applyNumberFormat="1" applyFont="1" applyFill="1" applyBorder="1"/>
    <xf numFmtId="164" fontId="31" fillId="4" borderId="0" xfId="0" applyNumberFormat="1" applyFont="1" applyFill="1" applyBorder="1"/>
    <xf numFmtId="4" fontId="31" fillId="4" borderId="0" xfId="0" applyNumberFormat="1" applyFont="1" applyFill="1" applyBorder="1" applyAlignment="1">
      <alignment horizontal="center" vertical="center"/>
    </xf>
    <xf numFmtId="4" fontId="20" fillId="4" borderId="0" xfId="0" applyNumberFormat="1" applyFont="1" applyFill="1" applyBorder="1" applyAlignment="1">
      <alignment horizontal="center" vertical="center"/>
    </xf>
    <xf numFmtId="4" fontId="20" fillId="4" borderId="3" xfId="0" applyNumberFormat="1" applyFont="1" applyFill="1" applyBorder="1"/>
    <xf numFmtId="4" fontId="42" fillId="4" borderId="0" xfId="0" applyNumberFormat="1" applyFont="1" applyFill="1" applyBorder="1"/>
    <xf numFmtId="4" fontId="43" fillId="4" borderId="0" xfId="0" applyNumberFormat="1" applyFont="1" applyFill="1" applyBorder="1"/>
    <xf numFmtId="0" fontId="0" fillId="4" borderId="10" xfId="0" applyFill="1" applyBorder="1"/>
    <xf numFmtId="0" fontId="0" fillId="4" borderId="4" xfId="0" applyFill="1" applyBorder="1"/>
    <xf numFmtId="0" fontId="20" fillId="4" borderId="4" xfId="0" applyFont="1" applyFill="1" applyBorder="1"/>
    <xf numFmtId="0" fontId="20" fillId="4" borderId="5" xfId="0" applyFont="1" applyFill="1" applyBorder="1"/>
    <xf numFmtId="0" fontId="12" fillId="4" borderId="24" xfId="0" applyFont="1" applyFill="1" applyBorder="1" applyAlignment="1">
      <alignment vertical="center" wrapText="1"/>
    </xf>
    <xf numFmtId="0" fontId="12" fillId="4" borderId="24"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0" fillId="4" borderId="78" xfId="0" applyFill="1" applyBorder="1"/>
    <xf numFmtId="0" fontId="0" fillId="4" borderId="29" xfId="0" applyFill="1" applyBorder="1"/>
    <xf numFmtId="0" fontId="20" fillId="4" borderId="15" xfId="0" applyFont="1" applyFill="1" applyBorder="1"/>
    <xf numFmtId="0" fontId="9" fillId="4" borderId="9" xfId="0" applyFont="1" applyFill="1" applyBorder="1" applyAlignment="1">
      <alignment horizontal="center" wrapText="1"/>
    </xf>
    <xf numFmtId="4" fontId="21" fillId="4" borderId="36" xfId="0" applyNumberFormat="1" applyFont="1" applyFill="1" applyBorder="1"/>
    <xf numFmtId="4" fontId="21" fillId="4" borderId="37" xfId="0" applyNumberFormat="1" applyFont="1" applyFill="1" applyBorder="1"/>
    <xf numFmtId="4" fontId="21" fillId="4" borderId="28" xfId="0" applyNumberFormat="1" applyFont="1" applyFill="1" applyBorder="1"/>
    <xf numFmtId="0" fontId="21" fillId="4" borderId="0" xfId="0" applyFont="1" applyFill="1" applyBorder="1"/>
    <xf numFmtId="4" fontId="21" fillId="4" borderId="0" xfId="0" applyNumberFormat="1" applyFont="1" applyFill="1" applyBorder="1"/>
    <xf numFmtId="4" fontId="21" fillId="4" borderId="40" xfId="0" applyNumberFormat="1" applyFont="1" applyFill="1" applyBorder="1"/>
    <xf numFmtId="4" fontId="21" fillId="4" borderId="15" xfId="0" applyNumberFormat="1" applyFont="1" applyFill="1" applyBorder="1"/>
    <xf numFmtId="4" fontId="20" fillId="4" borderId="15" xfId="0" applyNumberFormat="1" applyFont="1" applyFill="1" applyBorder="1"/>
    <xf numFmtId="4" fontId="20" fillId="4" borderId="37" xfId="0" applyNumberFormat="1" applyFont="1" applyFill="1" applyBorder="1"/>
    <xf numFmtId="4" fontId="20" fillId="4" borderId="42" xfId="0" applyNumberFormat="1" applyFont="1" applyFill="1" applyBorder="1"/>
    <xf numFmtId="0" fontId="29" fillId="4" borderId="16" xfId="1" applyFont="1" applyFill="1" applyBorder="1"/>
    <xf numFmtId="0" fontId="0" fillId="4" borderId="38" xfId="0" applyFill="1" applyBorder="1"/>
    <xf numFmtId="0" fontId="0" fillId="4" borderId="39" xfId="0" applyFill="1" applyBorder="1"/>
    <xf numFmtId="0" fontId="0" fillId="4" borderId="41" xfId="0" applyFill="1" applyBorder="1"/>
    <xf numFmtId="0" fontId="20" fillId="4" borderId="41" xfId="0" applyFont="1" applyFill="1" applyBorder="1"/>
    <xf numFmtId="0" fontId="28" fillId="4" borderId="9" xfId="0" applyFont="1" applyFill="1" applyBorder="1" applyAlignment="1">
      <alignment horizontal="center"/>
    </xf>
    <xf numFmtId="0" fontId="30" fillId="4" borderId="16" xfId="1" applyFont="1" applyFill="1" applyBorder="1" applyAlignment="1">
      <alignment horizontal="left"/>
    </xf>
    <xf numFmtId="4" fontId="20" fillId="4" borderId="28" xfId="0" applyNumberFormat="1" applyFont="1" applyFill="1" applyBorder="1"/>
    <xf numFmtId="0" fontId="6" fillId="4" borderId="28" xfId="0" applyFont="1" applyFill="1" applyBorder="1"/>
    <xf numFmtId="0" fontId="5" fillId="4" borderId="0" xfId="0" applyFont="1" applyFill="1" applyBorder="1" applyAlignment="1">
      <alignment horizontal="justify"/>
    </xf>
    <xf numFmtId="0" fontId="5" fillId="4" borderId="28" xfId="0" applyFont="1" applyFill="1" applyBorder="1" applyAlignment="1">
      <alignment horizontal="justify"/>
    </xf>
    <xf numFmtId="3" fontId="30" fillId="4" borderId="16" xfId="1" applyNumberFormat="1" applyFont="1" applyFill="1" applyBorder="1" applyAlignment="1">
      <alignment horizontal="left"/>
    </xf>
    <xf numFmtId="0" fontId="0" fillId="4" borderId="3" xfId="0" applyFill="1" applyBorder="1"/>
    <xf numFmtId="0" fontId="0" fillId="4" borderId="23" xfId="0" applyFill="1" applyBorder="1"/>
    <xf numFmtId="0" fontId="0" fillId="4" borderId="30" xfId="0" applyFill="1" applyBorder="1"/>
    <xf numFmtId="0" fontId="0" fillId="4" borderId="31" xfId="0" applyFill="1" applyBorder="1"/>
    <xf numFmtId="0" fontId="20" fillId="4" borderId="30" xfId="0" applyFont="1" applyFill="1" applyBorder="1"/>
    <xf numFmtId="0" fontId="20" fillId="4" borderId="31" xfId="0" applyFont="1" applyFill="1" applyBorder="1"/>
    <xf numFmtId="0" fontId="20" fillId="4" borderId="2" xfId="0" applyFont="1" applyFill="1" applyBorder="1"/>
    <xf numFmtId="0" fontId="46" fillId="4" borderId="0" xfId="0" applyFont="1" applyFill="1" applyBorder="1"/>
    <xf numFmtId="4" fontId="46" fillId="4" borderId="6" xfId="0" applyNumberFormat="1" applyFont="1" applyFill="1" applyBorder="1"/>
    <xf numFmtId="0" fontId="47" fillId="4" borderId="0" xfId="0" applyFont="1" applyFill="1" applyBorder="1"/>
    <xf numFmtId="4" fontId="46" fillId="4" borderId="45" xfId="0" applyNumberFormat="1" applyFont="1" applyFill="1" applyBorder="1"/>
    <xf numFmtId="0" fontId="46" fillId="4" borderId="3" xfId="0" applyFont="1" applyFill="1" applyBorder="1"/>
    <xf numFmtId="0" fontId="8" fillId="4" borderId="9" xfId="0" applyFont="1" applyFill="1" applyBorder="1"/>
    <xf numFmtId="0" fontId="48" fillId="4" borderId="0" xfId="0" applyFont="1" applyFill="1" applyBorder="1"/>
    <xf numFmtId="4" fontId="48" fillId="4" borderId="0" xfId="0" applyNumberFormat="1" applyFont="1" applyFill="1" applyBorder="1"/>
    <xf numFmtId="4" fontId="48" fillId="4" borderId="3" xfId="0" applyNumberFormat="1" applyFont="1" applyFill="1" applyBorder="1"/>
    <xf numFmtId="0" fontId="3" fillId="4" borderId="16" xfId="0" applyFont="1" applyFill="1" applyBorder="1" applyAlignment="1"/>
    <xf numFmtId="0" fontId="5" fillId="4" borderId="16" xfId="0" applyFont="1" applyFill="1" applyBorder="1" applyAlignment="1"/>
    <xf numFmtId="0" fontId="0" fillId="0" borderId="9" xfId="0" applyFill="1" applyBorder="1"/>
    <xf numFmtId="0" fontId="0" fillId="0" borderId="3" xfId="0" applyFill="1" applyBorder="1"/>
    <xf numFmtId="0" fontId="0" fillId="0" borderId="10" xfId="0" applyFill="1" applyBorder="1"/>
    <xf numFmtId="0" fontId="0" fillId="0" borderId="4" xfId="0" applyFill="1" applyBorder="1"/>
    <xf numFmtId="0" fontId="0" fillId="0" borderId="5" xfId="0" applyFill="1" applyBorder="1"/>
    <xf numFmtId="3" fontId="30" fillId="4" borderId="16" xfId="1" applyNumberFormat="1" applyFont="1" applyFill="1" applyBorder="1"/>
    <xf numFmtId="0" fontId="5" fillId="4" borderId="7" xfId="0" quotePrefix="1" applyFont="1" applyFill="1" applyBorder="1" applyAlignment="1">
      <alignment horizontal="center" vertical="center"/>
    </xf>
    <xf numFmtId="0" fontId="5" fillId="4" borderId="25" xfId="0" quotePrefix="1" applyFont="1" applyFill="1" applyBorder="1" applyAlignment="1">
      <alignment horizontal="center" vertical="center"/>
    </xf>
    <xf numFmtId="0" fontId="5" fillId="4" borderId="7" xfId="0" quotePrefix="1" applyFont="1" applyFill="1" applyBorder="1" applyAlignment="1">
      <alignment horizontal="left" vertical="center"/>
    </xf>
    <xf numFmtId="0" fontId="26" fillId="3" borderId="11" xfId="0" quotePrefix="1" applyFont="1" applyFill="1" applyBorder="1" applyAlignment="1">
      <alignment horizontal="center" vertical="center" wrapText="1"/>
    </xf>
    <xf numFmtId="4" fontId="20" fillId="0" borderId="8" xfId="1" applyNumberFormat="1" applyFont="1" applyFill="1" applyBorder="1"/>
    <xf numFmtId="4" fontId="20" fillId="0" borderId="22" xfId="1" applyNumberFormat="1" applyFont="1" applyFill="1" applyBorder="1"/>
    <xf numFmtId="4" fontId="20" fillId="0" borderId="9" xfId="1" applyNumberFormat="1" applyFont="1" applyFill="1" applyBorder="1"/>
    <xf numFmtId="4" fontId="20" fillId="0" borderId="16" xfId="1" applyNumberFormat="1" applyFont="1" applyFill="1" applyBorder="1"/>
    <xf numFmtId="4" fontId="20" fillId="0" borderId="23" xfId="1" applyNumberFormat="1" applyFont="1" applyFill="1" applyBorder="1"/>
    <xf numFmtId="0" fontId="45" fillId="0" borderId="0" xfId="0" applyFont="1"/>
    <xf numFmtId="4" fontId="21" fillId="0" borderId="9" xfId="1" applyNumberFormat="1" applyFont="1" applyFill="1" applyBorder="1"/>
    <xf numFmtId="4" fontId="21" fillId="0" borderId="16" xfId="1" applyNumberFormat="1" applyFont="1" applyFill="1" applyBorder="1"/>
    <xf numFmtId="0" fontId="45" fillId="0" borderId="35" xfId="1" applyFont="1" applyBorder="1"/>
    <xf numFmtId="4" fontId="21" fillId="0" borderId="10" xfId="1" applyNumberFormat="1" applyFont="1" applyFill="1" applyBorder="1"/>
    <xf numFmtId="4" fontId="21" fillId="0" borderId="23" xfId="1" applyNumberFormat="1" applyFont="1" applyFill="1" applyBorder="1"/>
    <xf numFmtId="4" fontId="21" fillId="0" borderId="23" xfId="1" applyNumberFormat="1" applyFont="1" applyFill="1" applyBorder="1" applyAlignment="1">
      <alignment horizontal="center" vertical="center"/>
    </xf>
    <xf numFmtId="0" fontId="45" fillId="0" borderId="35" xfId="1" applyFont="1" applyBorder="1" applyAlignment="1">
      <alignment horizontal="left"/>
    </xf>
    <xf numFmtId="0" fontId="45" fillId="0" borderId="0" xfId="1" applyFont="1" applyBorder="1"/>
    <xf numFmtId="4" fontId="21" fillId="0" borderId="0" xfId="1" applyNumberFormat="1" applyFont="1" applyBorder="1" applyAlignment="1">
      <alignment horizontal="right"/>
    </xf>
    <xf numFmtId="4" fontId="21" fillId="0" borderId="0" xfId="1" applyNumberFormat="1" applyFont="1" applyBorder="1"/>
    <xf numFmtId="0" fontId="20" fillId="0" borderId="0" xfId="1" applyFont="1" applyBorder="1" applyAlignment="1">
      <alignment horizontal="center" vertical="center"/>
    </xf>
    <xf numFmtId="0" fontId="21" fillId="0" borderId="0" xfId="1" applyFont="1" applyBorder="1"/>
    <xf numFmtId="4" fontId="30" fillId="0" borderId="6" xfId="1" applyNumberFormat="1" applyFont="1" applyBorder="1" applyAlignment="1">
      <alignment horizontal="right" vertical="center"/>
    </xf>
    <xf numFmtId="4" fontId="45" fillId="0" borderId="0" xfId="0" applyNumberFormat="1" applyFont="1"/>
    <xf numFmtId="0" fontId="53" fillId="0" borderId="7" xfId="0" applyFont="1" applyBorder="1" applyAlignment="1">
      <alignment horizontal="center"/>
    </xf>
    <xf numFmtId="0" fontId="53" fillId="0" borderId="7" xfId="0" applyFont="1" applyBorder="1" applyAlignment="1">
      <alignment horizontal="center" vertical="center"/>
    </xf>
    <xf numFmtId="4" fontId="53" fillId="0" borderId="0" xfId="0" applyNumberFormat="1" applyFont="1" applyAlignment="1">
      <alignment horizontal="right" vertical="center"/>
    </xf>
    <xf numFmtId="0" fontId="21" fillId="0" borderId="0" xfId="0" applyFont="1"/>
    <xf numFmtId="4" fontId="56" fillId="0" borderId="7" xfId="0" applyNumberFormat="1" applyFont="1" applyBorder="1" applyAlignment="1">
      <alignment horizontal="right"/>
    </xf>
    <xf numFmtId="4" fontId="21" fillId="0" borderId="0" xfId="0" applyNumberFormat="1" applyFont="1"/>
    <xf numFmtId="4" fontId="21" fillId="0" borderId="0" xfId="0" applyNumberFormat="1" applyFont="1" applyAlignment="1">
      <alignment horizontal="center"/>
    </xf>
    <xf numFmtId="4" fontId="21" fillId="0" borderId="0" xfId="0" applyNumberFormat="1" applyFont="1" applyAlignment="1">
      <alignment horizontal="right" vertical="center"/>
    </xf>
    <xf numFmtId="0" fontId="53" fillId="0" borderId="0" xfId="0" applyFont="1"/>
    <xf numFmtId="4" fontId="57" fillId="0" borderId="6" xfId="0" applyNumberFormat="1" applyFont="1" applyBorder="1"/>
    <xf numFmtId="0" fontId="21" fillId="0" borderId="7" xfId="0" applyFont="1" applyBorder="1" applyAlignment="1">
      <alignment horizontal="center"/>
    </xf>
    <xf numFmtId="0" fontId="45" fillId="0" borderId="0" xfId="0" applyFont="1" applyAlignment="1">
      <alignment horizontal="center" vertical="center"/>
    </xf>
    <xf numFmtId="0" fontId="45" fillId="0" borderId="7" xfId="0" applyFont="1" applyBorder="1" applyAlignment="1">
      <alignment horizontal="center"/>
    </xf>
    <xf numFmtId="3" fontId="8" fillId="0" borderId="1" xfId="0" applyNumberFormat="1" applyFont="1" applyFill="1" applyBorder="1" applyAlignment="1">
      <alignment horizontal="right" vertical="top"/>
    </xf>
    <xf numFmtId="3" fontId="8" fillId="0" borderId="0" xfId="0" applyNumberFormat="1" applyFont="1" applyFill="1" applyBorder="1"/>
    <xf numFmtId="43" fontId="0" fillId="0" borderId="0" xfId="3" applyFont="1"/>
    <xf numFmtId="43" fontId="6" fillId="0" borderId="0" xfId="3" applyFont="1"/>
    <xf numFmtId="43" fontId="8" fillId="0" borderId="0" xfId="0" applyNumberFormat="1" applyFont="1" applyBorder="1"/>
    <xf numFmtId="43" fontId="0" fillId="0" borderId="0" xfId="0" applyNumberFormat="1"/>
    <xf numFmtId="43" fontId="6" fillId="0" borderId="0" xfId="0" applyNumberFormat="1" applyFont="1"/>
    <xf numFmtId="0" fontId="0" fillId="4" borderId="9" xfId="0" applyFill="1" applyBorder="1" applyAlignment="1">
      <alignment horizontal="center"/>
    </xf>
    <xf numFmtId="0" fontId="5" fillId="0" borderId="7" xfId="0" applyFont="1" applyBorder="1" applyAlignment="1">
      <alignment horizontal="center"/>
    </xf>
    <xf numFmtId="4" fontId="5" fillId="0" borderId="16" xfId="0" applyNumberFormat="1" applyFont="1" applyBorder="1"/>
    <xf numFmtId="4" fontId="5" fillId="0" borderId="17" xfId="0" applyNumberFormat="1" applyFont="1" applyBorder="1"/>
    <xf numFmtId="4" fontId="5" fillId="0" borderId="0" xfId="0" applyNumberFormat="1" applyFont="1" applyBorder="1"/>
    <xf numFmtId="4" fontId="5" fillId="0" borderId="6" xfId="0" applyNumberFormat="1" applyFont="1" applyBorder="1" applyAlignment="1">
      <alignment horizontal="right"/>
    </xf>
    <xf numFmtId="0" fontId="58" fillId="0" borderId="0" xfId="0" applyFont="1" applyAlignment="1">
      <alignment horizontal="right"/>
    </xf>
    <xf numFmtId="0" fontId="8" fillId="4" borderId="9" xfId="0" applyFont="1" applyFill="1" applyBorder="1" applyAlignment="1">
      <alignment horizontal="center"/>
    </xf>
    <xf numFmtId="0" fontId="6" fillId="0" borderId="0" xfId="0" applyFont="1" applyBorder="1" applyAlignment="1">
      <alignment horizontal="left"/>
    </xf>
    <xf numFmtId="0" fontId="5" fillId="0" borderId="0" xfId="0" applyFont="1" applyBorder="1" applyAlignment="1">
      <alignment horizontal="center"/>
    </xf>
    <xf numFmtId="4" fontId="46" fillId="4" borderId="0" xfId="0" applyNumberFormat="1" applyFont="1" applyFill="1" applyBorder="1"/>
    <xf numFmtId="0" fontId="20" fillId="0" borderId="3" xfId="0" applyFont="1" applyBorder="1"/>
    <xf numFmtId="4" fontId="46" fillId="4" borderId="3" xfId="0" applyNumberFormat="1" applyFont="1" applyFill="1" applyBorder="1"/>
    <xf numFmtId="0" fontId="0" fillId="0" borderId="9" xfId="0" applyBorder="1" applyAlignment="1"/>
    <xf numFmtId="0" fontId="0" fillId="0" borderId="0" xfId="0" applyBorder="1" applyAlignment="1"/>
    <xf numFmtId="0" fontId="0" fillId="0" borderId="3" xfId="0" applyBorder="1" applyAlignment="1"/>
    <xf numFmtId="4" fontId="8" fillId="0" borderId="0" xfId="0" applyNumberFormat="1" applyFont="1" applyBorder="1" applyAlignment="1"/>
    <xf numFmtId="10" fontId="8" fillId="0" borderId="0" xfId="0" applyNumberFormat="1" applyFont="1" applyBorder="1" applyAlignment="1"/>
    <xf numFmtId="4" fontId="8" fillId="0" borderId="6" xfId="0" applyNumberFormat="1" applyFont="1" applyBorder="1" applyAlignment="1"/>
    <xf numFmtId="0" fontId="0" fillId="0" borderId="10" xfId="0" applyBorder="1" applyAlignment="1"/>
    <xf numFmtId="0" fontId="0" fillId="0" borderId="4" xfId="0" applyBorder="1" applyAlignment="1"/>
    <xf numFmtId="0" fontId="0" fillId="0" borderId="5" xfId="0" applyBorder="1" applyAlignment="1"/>
    <xf numFmtId="0" fontId="53" fillId="0" borderId="14" xfId="0" applyFont="1" applyBorder="1" applyAlignment="1">
      <alignment horizontal="left"/>
    </xf>
    <xf numFmtId="0" fontId="53" fillId="0" borderId="18" xfId="0" applyFont="1" applyBorder="1" applyAlignment="1">
      <alignment horizontal="left"/>
    </xf>
    <xf numFmtId="0" fontId="53" fillId="0" borderId="19" xfId="0" applyFont="1" applyBorder="1" applyAlignment="1">
      <alignment horizontal="left"/>
    </xf>
    <xf numFmtId="3" fontId="0" fillId="0" borderId="3" xfId="0" applyNumberFormat="1" applyBorder="1"/>
    <xf numFmtId="3" fontId="6" fillId="0" borderId="0" xfId="0" quotePrefix="1" applyNumberFormat="1" applyFont="1" applyBorder="1" applyAlignment="1">
      <alignment horizontal="center"/>
    </xf>
    <xf numFmtId="3" fontId="6" fillId="0" borderId="0" xfId="0" applyNumberFormat="1" applyFont="1" applyFill="1" applyBorder="1" applyAlignment="1">
      <alignment horizontal="center"/>
    </xf>
    <xf numFmtId="9" fontId="6" fillId="0" borderId="0" xfId="2" applyFont="1"/>
    <xf numFmtId="4" fontId="20" fillId="0" borderId="0" xfId="0" applyNumberFormat="1" applyFont="1"/>
    <xf numFmtId="0" fontId="53" fillId="0" borderId="14" xfId="0" quotePrefix="1" applyFont="1" applyBorder="1" applyAlignment="1">
      <alignment horizontal="left"/>
    </xf>
    <xf numFmtId="0" fontId="20" fillId="0" borderId="0" xfId="0" applyFont="1" applyBorder="1"/>
    <xf numFmtId="0" fontId="21" fillId="0" borderId="14" xfId="0" quotePrefix="1" applyFont="1" applyBorder="1" applyAlignment="1">
      <alignment horizontal="left"/>
    </xf>
    <xf numFmtId="0" fontId="21" fillId="0" borderId="18" xfId="0" applyFont="1" applyBorder="1" applyAlignment="1">
      <alignment horizontal="left"/>
    </xf>
    <xf numFmtId="4" fontId="53" fillId="2" borderId="7" xfId="0" applyNumberFormat="1" applyFont="1" applyFill="1" applyBorder="1" applyAlignment="1">
      <alignment vertical="center"/>
    </xf>
    <xf numFmtId="4" fontId="53" fillId="0" borderId="0" xfId="0" applyNumberFormat="1" applyFont="1" applyAlignment="1">
      <alignment vertical="center"/>
    </xf>
    <xf numFmtId="4" fontId="30" fillId="2" borderId="7" xfId="0" applyNumberFormat="1" applyFont="1" applyFill="1" applyBorder="1" applyAlignment="1">
      <alignment vertical="center"/>
    </xf>
    <xf numFmtId="4" fontId="53" fillId="0" borderId="0" xfId="0" applyNumberFormat="1" applyFont="1" applyAlignment="1">
      <alignment horizontal="center" vertical="center"/>
    </xf>
    <xf numFmtId="4" fontId="56" fillId="0" borderId="7" xfId="0" applyNumberFormat="1" applyFont="1" applyBorder="1" applyAlignment="1">
      <alignment horizontal="right" vertical="center"/>
    </xf>
    <xf numFmtId="0" fontId="21" fillId="0" borderId="0" xfId="0" applyFont="1" applyAlignment="1">
      <alignment vertical="center"/>
    </xf>
    <xf numFmtId="0" fontId="30" fillId="2" borderId="0" xfId="0" applyFont="1" applyFill="1" applyAlignment="1">
      <alignment horizontal="center"/>
    </xf>
    <xf numFmtId="0" fontId="0" fillId="2" borderId="26" xfId="0" applyFill="1" applyBorder="1"/>
    <xf numFmtId="0" fontId="6" fillId="2" borderId="27" xfId="0" applyFont="1" applyFill="1" applyBorder="1"/>
    <xf numFmtId="0" fontId="0" fillId="2" borderId="15" xfId="0" applyFill="1" applyBorder="1"/>
    <xf numFmtId="0" fontId="0" fillId="2" borderId="28" xfId="0" applyFill="1" applyBorder="1"/>
    <xf numFmtId="0" fontId="0" fillId="2" borderId="15" xfId="0" applyFill="1" applyBorder="1" applyAlignment="1">
      <alignment horizontal="center"/>
    </xf>
    <xf numFmtId="4" fontId="6" fillId="2" borderId="28" xfId="0" applyNumberFormat="1" applyFont="1" applyFill="1" applyBorder="1"/>
    <xf numFmtId="4" fontId="0" fillId="2" borderId="28" xfId="0" applyNumberFormat="1" applyFill="1" applyBorder="1"/>
    <xf numFmtId="0" fontId="5" fillId="2" borderId="0" xfId="0" applyFont="1" applyFill="1" applyAlignment="1">
      <alignment horizontal="center"/>
    </xf>
    <xf numFmtId="0" fontId="8" fillId="2" borderId="15" xfId="0" applyFont="1" applyFill="1" applyBorder="1" applyAlignment="1">
      <alignment horizontal="center"/>
    </xf>
    <xf numFmtId="0" fontId="8" fillId="2" borderId="46" xfId="0" applyFont="1" applyFill="1" applyBorder="1"/>
    <xf numFmtId="4" fontId="0" fillId="2" borderId="46" xfId="0" applyNumberFormat="1" applyFill="1" applyBorder="1"/>
    <xf numFmtId="49" fontId="5" fillId="2" borderId="0" xfId="0" applyNumberFormat="1" applyFont="1" applyFill="1" applyAlignment="1">
      <alignment horizontal="center"/>
    </xf>
    <xf numFmtId="4" fontId="0" fillId="2" borderId="80" xfId="0" applyNumberFormat="1" applyFill="1" applyBorder="1"/>
    <xf numFmtId="0" fontId="0" fillId="2" borderId="0" xfId="0" applyFill="1"/>
    <xf numFmtId="0" fontId="0" fillId="2" borderId="13" xfId="0" applyFill="1" applyBorder="1"/>
    <xf numFmtId="0" fontId="0" fillId="2" borderId="46" xfId="0" applyFill="1" applyBorder="1"/>
    <xf numFmtId="43" fontId="8" fillId="0" borderId="0" xfId="3" applyFont="1"/>
    <xf numFmtId="43" fontId="0" fillId="0" borderId="0" xfId="0" applyNumberFormat="1" applyBorder="1"/>
    <xf numFmtId="43" fontId="8" fillId="0" borderId="0" xfId="3" applyFont="1" applyBorder="1"/>
    <xf numFmtId="43" fontId="0" fillId="0" borderId="4" xfId="0" applyNumberFormat="1" applyBorder="1"/>
    <xf numFmtId="0" fontId="60" fillId="0" borderId="34" xfId="1" applyFont="1" applyBorder="1" applyAlignment="1">
      <alignment horizontal="left"/>
    </xf>
    <xf numFmtId="0" fontId="61" fillId="0" borderId="34" xfId="1" applyFont="1" applyBorder="1" applyAlignment="1">
      <alignment horizontal="right"/>
    </xf>
    <xf numFmtId="0" fontId="8" fillId="2" borderId="1" xfId="0" applyFont="1" applyFill="1" applyBorder="1" applyAlignment="1">
      <alignment horizontal="left" vertical="top"/>
    </xf>
    <xf numFmtId="0" fontId="8" fillId="2" borderId="1" xfId="0" applyFont="1" applyFill="1" applyBorder="1" applyAlignment="1">
      <alignment horizontal="left" vertical="top" wrapText="1"/>
    </xf>
    <xf numFmtId="0" fontId="8" fillId="2" borderId="0" xfId="0" applyFont="1" applyFill="1" applyBorder="1" applyAlignment="1">
      <alignment horizontal="left" vertical="top"/>
    </xf>
    <xf numFmtId="0" fontId="8" fillId="2" borderId="0" xfId="0" applyFont="1" applyFill="1" applyBorder="1" applyAlignment="1">
      <alignment horizontal="left"/>
    </xf>
    <xf numFmtId="0" fontId="8" fillId="2" borderId="0" xfId="0" applyFont="1" applyFill="1" applyBorder="1" applyAlignment="1">
      <alignment horizontal="left" vertical="top" wrapText="1"/>
    </xf>
    <xf numFmtId="0" fontId="0" fillId="0" borderId="81" xfId="0" applyBorder="1"/>
    <xf numFmtId="0" fontId="0" fillId="0" borderId="82" xfId="0" applyBorder="1"/>
    <xf numFmtId="0" fontId="0" fillId="0" borderId="83" xfId="0" applyBorder="1"/>
    <xf numFmtId="0" fontId="0" fillId="0" borderId="84" xfId="0" applyBorder="1"/>
    <xf numFmtId="0" fontId="0" fillId="0" borderId="85" xfId="0" applyBorder="1"/>
    <xf numFmtId="0" fontId="0" fillId="0" borderId="86" xfId="0" applyBorder="1"/>
    <xf numFmtId="0" fontId="0" fillId="0" borderId="87" xfId="0" applyBorder="1"/>
    <xf numFmtId="0" fontId="0" fillId="0" borderId="88" xfId="0" applyBorder="1"/>
    <xf numFmtId="0" fontId="62" fillId="0" borderId="0" xfId="0" applyFont="1" applyBorder="1" applyAlignment="1">
      <alignment horizontal="justify" vertical="center" wrapText="1"/>
    </xf>
    <xf numFmtId="0" fontId="62" fillId="0" borderId="0" xfId="0" applyFont="1" applyBorder="1" applyAlignment="1">
      <alignment horizontal="justify" vertical="center"/>
    </xf>
    <xf numFmtId="0" fontId="53" fillId="0" borderId="11" xfId="0" applyFont="1" applyBorder="1" applyAlignment="1">
      <alignment horizontal="center" vertical="center"/>
    </xf>
    <xf numFmtId="0" fontId="53" fillId="0" borderId="17" xfId="0" applyFont="1" applyBorder="1" applyAlignment="1">
      <alignment horizontal="center" vertical="center"/>
    </xf>
    <xf numFmtId="0" fontId="53" fillId="0" borderId="68" xfId="0" applyFont="1" applyBorder="1" applyAlignment="1">
      <alignment horizontal="left" vertical="justify"/>
    </xf>
    <xf numFmtId="0" fontId="53" fillId="0" borderId="69" xfId="0" applyFont="1" applyBorder="1" applyAlignment="1">
      <alignment horizontal="left" vertical="justify"/>
    </xf>
    <xf numFmtId="0" fontId="55" fillId="0" borderId="70" xfId="0" applyFont="1" applyBorder="1" applyAlignment="1">
      <alignment horizontal="right" vertical="center"/>
    </xf>
    <xf numFmtId="0" fontId="55" fillId="0" borderId="79" xfId="0" applyFont="1" applyBorder="1" applyAlignment="1">
      <alignment horizontal="right" vertical="center"/>
    </xf>
    <xf numFmtId="0" fontId="52" fillId="0" borderId="11" xfId="0" quotePrefix="1" applyFont="1" applyBorder="1" applyAlignment="1">
      <alignment horizontal="center" vertical="center" wrapText="1"/>
    </xf>
    <xf numFmtId="0" fontId="52" fillId="0" borderId="17" xfId="0" quotePrefix="1" applyFont="1" applyBorder="1" applyAlignment="1">
      <alignment horizontal="center" vertical="center" wrapText="1"/>
    </xf>
    <xf numFmtId="0" fontId="53" fillId="5" borderId="26" xfId="0" applyFont="1" applyFill="1" applyBorder="1" applyAlignment="1">
      <alignment horizontal="center" vertical="justify"/>
    </xf>
    <xf numFmtId="0" fontId="53" fillId="5" borderId="27" xfId="0" applyFont="1" applyFill="1" applyBorder="1" applyAlignment="1">
      <alignment horizontal="center" vertical="justify"/>
    </xf>
    <xf numFmtId="0" fontId="53" fillId="5" borderId="15" xfId="0" applyFont="1" applyFill="1" applyBorder="1" applyAlignment="1">
      <alignment horizontal="center" vertical="justify"/>
    </xf>
    <xf numFmtId="0" fontId="53" fillId="5" borderId="28" xfId="0" applyFont="1" applyFill="1" applyBorder="1" applyAlignment="1">
      <alignment horizontal="center" vertical="justify"/>
    </xf>
    <xf numFmtId="0" fontId="54" fillId="7" borderId="14" xfId="0" applyFont="1" applyFill="1" applyBorder="1" applyAlignment="1">
      <alignment horizontal="center" vertical="center"/>
    </xf>
    <xf numFmtId="0" fontId="54" fillId="7" borderId="18" xfId="0" applyFont="1" applyFill="1" applyBorder="1" applyAlignment="1">
      <alignment horizontal="center" vertical="center"/>
    </xf>
    <xf numFmtId="0" fontId="54" fillId="7" borderId="19" xfId="0" applyFont="1" applyFill="1" applyBorder="1" applyAlignment="1">
      <alignment horizontal="center" vertical="center"/>
    </xf>
    <xf numFmtId="0" fontId="41" fillId="10" borderId="11" xfId="0" applyFont="1" applyFill="1" applyBorder="1" applyAlignment="1">
      <alignment horizontal="center" vertical="center"/>
    </xf>
    <xf numFmtId="0" fontId="41" fillId="10" borderId="16" xfId="0" applyFont="1" applyFill="1" applyBorder="1" applyAlignment="1">
      <alignment horizontal="center" vertical="center"/>
    </xf>
    <xf numFmtId="0" fontId="41" fillId="0" borderId="0" xfId="0" applyFont="1" applyAlignment="1">
      <alignment horizontal="center"/>
    </xf>
    <xf numFmtId="0" fontId="41" fillId="10" borderId="23" xfId="0" applyFont="1" applyFill="1" applyBorder="1" applyAlignment="1">
      <alignment horizontal="center" vertical="center"/>
    </xf>
    <xf numFmtId="0" fontId="49" fillId="10" borderId="14" xfId="1" quotePrefix="1" applyFont="1" applyFill="1" applyBorder="1" applyAlignment="1">
      <alignment horizontal="center"/>
    </xf>
    <xf numFmtId="0" fontId="49" fillId="10" borderId="18" xfId="1" quotePrefix="1" applyFont="1" applyFill="1" applyBorder="1" applyAlignment="1">
      <alignment horizontal="center"/>
    </xf>
    <xf numFmtId="0" fontId="49" fillId="10" borderId="19" xfId="1" quotePrefix="1" applyFont="1" applyFill="1" applyBorder="1" applyAlignment="1">
      <alignment horizontal="center"/>
    </xf>
    <xf numFmtId="0" fontId="45" fillId="0" borderId="11" xfId="0" applyFont="1" applyBorder="1" applyAlignment="1">
      <alignment horizontal="center" vertical="justify"/>
    </xf>
    <xf numFmtId="0" fontId="45" fillId="0" borderId="17" xfId="0" applyFont="1" applyBorder="1" applyAlignment="1">
      <alignment horizontal="center" vertical="justify"/>
    </xf>
    <xf numFmtId="0" fontId="45" fillId="0" borderId="11" xfId="0" applyFont="1" applyBorder="1" applyAlignment="1">
      <alignment horizontal="center" vertical="center"/>
    </xf>
    <xf numFmtId="0" fontId="45" fillId="0" borderId="17" xfId="0" applyFont="1" applyBorder="1" applyAlignment="1">
      <alignment horizontal="center" vertical="center"/>
    </xf>
    <xf numFmtId="0" fontId="45" fillId="0" borderId="0" xfId="0" applyFont="1" applyAlignment="1">
      <alignment horizontal="left"/>
    </xf>
    <xf numFmtId="0" fontId="45" fillId="0" borderId="14" xfId="0" applyFont="1" applyBorder="1" applyAlignment="1">
      <alignment horizontal="center"/>
    </xf>
    <xf numFmtId="0" fontId="45" fillId="0" borderId="18" xfId="0" applyFont="1" applyBorder="1" applyAlignment="1">
      <alignment horizontal="center"/>
    </xf>
    <xf numFmtId="0" fontId="45" fillId="0" borderId="19" xfId="0" applyFont="1" applyBorder="1" applyAlignment="1">
      <alignment horizontal="center"/>
    </xf>
    <xf numFmtId="0" fontId="55" fillId="0" borderId="70" xfId="0" applyFont="1" applyBorder="1" applyAlignment="1">
      <alignment horizontal="right"/>
    </xf>
    <xf numFmtId="0" fontId="55" fillId="0" borderId="79" xfId="0" applyFont="1" applyBorder="1" applyAlignment="1">
      <alignment horizontal="right"/>
    </xf>
    <xf numFmtId="0" fontId="50" fillId="0" borderId="0" xfId="0" quotePrefix="1" applyFont="1" applyAlignment="1">
      <alignment horizontal="center"/>
    </xf>
    <xf numFmtId="0" fontId="51" fillId="11" borderId="0" xfId="0" quotePrefix="1" applyFont="1" applyFill="1" applyAlignment="1">
      <alignment horizontal="center"/>
    </xf>
    <xf numFmtId="0" fontId="41" fillId="10" borderId="14" xfId="0" applyFont="1" applyFill="1" applyBorder="1" applyAlignment="1">
      <alignment horizontal="center"/>
    </xf>
    <xf numFmtId="0" fontId="41" fillId="10" borderId="18" xfId="0" applyFont="1" applyFill="1" applyBorder="1" applyAlignment="1">
      <alignment horizontal="center"/>
    </xf>
    <xf numFmtId="0" fontId="41" fillId="10" borderId="19" xfId="0" applyFont="1" applyFill="1" applyBorder="1" applyAlignment="1">
      <alignment horizontal="center"/>
    </xf>
    <xf numFmtId="0" fontId="5" fillId="4" borderId="11" xfId="0" quotePrefix="1"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71" xfId="0" applyFont="1" applyFill="1" applyBorder="1" applyAlignment="1">
      <alignment horizontal="center" vertical="center"/>
    </xf>
    <xf numFmtId="0" fontId="5" fillId="4" borderId="72" xfId="0" applyFont="1" applyFill="1" applyBorder="1" applyAlignment="1">
      <alignment horizontal="center" vertical="center"/>
    </xf>
    <xf numFmtId="0" fontId="5" fillId="4" borderId="73" xfId="0" applyFont="1" applyFill="1" applyBorder="1" applyAlignment="1">
      <alignment horizontal="center" vertical="center"/>
    </xf>
    <xf numFmtId="0" fontId="5" fillId="9" borderId="0" xfId="0" applyFont="1" applyFill="1" applyAlignment="1">
      <alignment horizontal="left" vertical="center" wrapText="1"/>
    </xf>
    <xf numFmtId="0" fontId="26" fillId="4" borderId="56"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13" fillId="4" borderId="56" xfId="0" applyFont="1" applyFill="1" applyBorder="1" applyAlignment="1">
      <alignment vertical="center" textRotation="255"/>
    </xf>
    <xf numFmtId="0" fontId="13" fillId="4" borderId="15" xfId="0" applyFont="1" applyFill="1" applyBorder="1" applyAlignment="1">
      <alignment vertical="center" textRotation="255"/>
    </xf>
    <xf numFmtId="0" fontId="13" fillId="4" borderId="13" xfId="0" applyFont="1" applyFill="1" applyBorder="1" applyAlignment="1">
      <alignment vertical="center" textRotation="255"/>
    </xf>
    <xf numFmtId="0" fontId="3" fillId="9" borderId="0" xfId="0" applyFont="1" applyFill="1" applyAlignment="1">
      <alignment horizontal="center" vertical="center"/>
    </xf>
    <xf numFmtId="0" fontId="5" fillId="9" borderId="0" xfId="0" applyFont="1" applyFill="1" applyBorder="1" applyAlignment="1">
      <alignment horizontal="left" vertical="center" wrapText="1"/>
    </xf>
    <xf numFmtId="0" fontId="6" fillId="9" borderId="0" xfId="0" applyFont="1" applyFill="1" applyBorder="1" applyAlignment="1">
      <alignment horizontal="left" vertical="center" wrapText="1"/>
    </xf>
    <xf numFmtId="0" fontId="5" fillId="9" borderId="0" xfId="0" applyFont="1" applyFill="1" applyAlignment="1">
      <alignment vertical="center"/>
    </xf>
    <xf numFmtId="0" fontId="6" fillId="9" borderId="0" xfId="0" applyFont="1" applyFill="1" applyAlignment="1">
      <alignment vertical="center"/>
    </xf>
    <xf numFmtId="0" fontId="37" fillId="4" borderId="57" xfId="0" quotePrefix="1" applyFont="1" applyFill="1" applyBorder="1" applyAlignment="1">
      <alignment horizontal="center" vertical="center" wrapText="1"/>
    </xf>
    <xf numFmtId="0" fontId="37" fillId="4" borderId="58" xfId="0" applyFont="1" applyFill="1" applyBorder="1" applyAlignment="1">
      <alignment horizontal="center" vertical="center" wrapText="1"/>
    </xf>
    <xf numFmtId="0" fontId="37" fillId="4" borderId="59" xfId="0" applyFont="1" applyFill="1" applyBorder="1" applyAlignment="1">
      <alignment horizontal="center" vertical="center" wrapText="1"/>
    </xf>
    <xf numFmtId="0" fontId="5" fillId="4" borderId="74" xfId="0" applyFont="1" applyFill="1" applyBorder="1" applyAlignment="1">
      <alignment horizontal="center" vertical="center"/>
    </xf>
    <xf numFmtId="0" fontId="5" fillId="4" borderId="75" xfId="0" applyFont="1" applyFill="1" applyBorder="1" applyAlignment="1">
      <alignment horizontal="center" vertical="center"/>
    </xf>
    <xf numFmtId="0" fontId="5" fillId="4" borderId="76" xfId="0" applyFont="1" applyFill="1" applyBorder="1" applyAlignment="1">
      <alignment horizontal="center" vertical="center"/>
    </xf>
    <xf numFmtId="0" fontId="36" fillId="4" borderId="64" xfId="0" applyFont="1" applyFill="1" applyBorder="1" applyAlignment="1">
      <alignment horizontal="center" vertical="center" wrapText="1"/>
    </xf>
    <xf numFmtId="0" fontId="36" fillId="4" borderId="28"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60" xfId="0" applyFont="1" applyFill="1" applyBorder="1" applyAlignment="1">
      <alignment horizontal="center" vertical="center" wrapText="1"/>
    </xf>
    <xf numFmtId="0" fontId="0" fillId="4" borderId="11" xfId="0" applyFill="1" applyBorder="1" applyAlignment="1">
      <alignment horizontal="center"/>
    </xf>
    <xf numFmtId="0" fontId="0" fillId="4" borderId="16" xfId="0" applyFill="1" applyBorder="1" applyAlignment="1">
      <alignment horizontal="center"/>
    </xf>
    <xf numFmtId="0" fontId="0" fillId="4" borderId="66" xfId="0" applyFill="1" applyBorder="1" applyAlignment="1">
      <alignment horizontal="center"/>
    </xf>
    <xf numFmtId="0" fontId="29" fillId="4" borderId="67" xfId="0" applyFont="1" applyFill="1" applyBorder="1" applyAlignment="1">
      <alignment horizontal="center"/>
    </xf>
    <xf numFmtId="0" fontId="29" fillId="4" borderId="16" xfId="0" applyFont="1" applyFill="1" applyBorder="1" applyAlignment="1">
      <alignment horizontal="center"/>
    </xf>
    <xf numFmtId="0" fontId="29" fillId="4" borderId="66" xfId="0" applyFont="1" applyFill="1" applyBorder="1" applyAlignment="1">
      <alignment horizontal="center"/>
    </xf>
    <xf numFmtId="0" fontId="20" fillId="4" borderId="67" xfId="0" applyFont="1" applyFill="1" applyBorder="1" applyAlignment="1">
      <alignment horizontal="center"/>
    </xf>
    <xf numFmtId="0" fontId="20" fillId="4" borderId="16" xfId="0" applyFont="1" applyFill="1" applyBorder="1" applyAlignment="1">
      <alignment horizontal="center"/>
    </xf>
    <xf numFmtId="0" fontId="20" fillId="4" borderId="66" xfId="0" applyFont="1" applyFill="1" applyBorder="1" applyAlignment="1">
      <alignment horizontal="center"/>
    </xf>
    <xf numFmtId="0" fontId="9" fillId="8" borderId="12" xfId="0" applyFont="1" applyFill="1" applyBorder="1" applyAlignment="1">
      <alignment horizontal="center"/>
    </xf>
    <xf numFmtId="0" fontId="6" fillId="8" borderId="0" xfId="0" applyFont="1" applyFill="1" applyAlignment="1">
      <alignment horizontal="left"/>
    </xf>
    <xf numFmtId="0" fontId="0" fillId="8" borderId="0" xfId="0" applyFill="1" applyAlignment="1">
      <alignment horizontal="left"/>
    </xf>
    <xf numFmtId="0" fontId="30" fillId="8" borderId="12" xfId="0" applyFont="1" applyFill="1" applyBorder="1" applyAlignment="1">
      <alignment horizontal="center"/>
    </xf>
    <xf numFmtId="0" fontId="8" fillId="8" borderId="0" xfId="0" quotePrefix="1" applyFont="1" applyFill="1" applyAlignment="1">
      <alignment horizontal="left" vertical="justify"/>
    </xf>
    <xf numFmtId="0" fontId="8" fillId="8" borderId="0" xfId="0" applyFont="1" applyFill="1" applyAlignment="1">
      <alignment vertical="justify"/>
    </xf>
    <xf numFmtId="0" fontId="6" fillId="4" borderId="9" xfId="0" applyFont="1" applyFill="1" applyBorder="1" applyAlignment="1">
      <alignment horizontal="center"/>
    </xf>
    <xf numFmtId="0" fontId="0" fillId="4" borderId="0" xfId="0" applyFill="1" applyBorder="1" applyAlignment="1">
      <alignment horizontal="center"/>
    </xf>
    <xf numFmtId="3" fontId="38" fillId="4" borderId="11" xfId="1" applyNumberFormat="1" applyFont="1" applyFill="1" applyBorder="1" applyAlignment="1">
      <alignment horizontal="left" vertical="center" wrapText="1"/>
    </xf>
    <xf numFmtId="3" fontId="38" fillId="4" borderId="17" xfId="1" applyNumberFormat="1" applyFont="1" applyFill="1" applyBorder="1" applyAlignment="1">
      <alignment horizontal="left" vertical="center" wrapText="1"/>
    </xf>
    <xf numFmtId="3" fontId="38" fillId="4" borderId="16" xfId="1" applyNumberFormat="1" applyFont="1" applyFill="1" applyBorder="1" applyAlignment="1">
      <alignment horizontal="left" vertical="center" wrapText="1"/>
    </xf>
    <xf numFmtId="3" fontId="41" fillId="4" borderId="16" xfId="0" applyNumberFormat="1" applyFont="1" applyFill="1" applyBorder="1" applyAlignment="1">
      <alignment horizontal="left" vertical="center" wrapText="1"/>
    </xf>
    <xf numFmtId="3" fontId="41" fillId="4" borderId="17" xfId="0" applyNumberFormat="1" applyFont="1" applyFill="1" applyBorder="1" applyAlignment="1">
      <alignment horizontal="left" vertical="center" wrapText="1"/>
    </xf>
    <xf numFmtId="0" fontId="6" fillId="4" borderId="9" xfId="0" quotePrefix="1" applyFont="1" applyFill="1" applyBorder="1" applyAlignment="1">
      <alignment horizontal="center"/>
    </xf>
    <xf numFmtId="0" fontId="0" fillId="4" borderId="9" xfId="0" applyFill="1" applyBorder="1" applyAlignment="1">
      <alignment horizontal="center"/>
    </xf>
    <xf numFmtId="0" fontId="33" fillId="0" borderId="26" xfId="0" applyFont="1" applyBorder="1" applyAlignment="1">
      <alignment horizontal="center"/>
    </xf>
    <xf numFmtId="0" fontId="33" fillId="0" borderId="12" xfId="0" applyFont="1" applyBorder="1" applyAlignment="1">
      <alignment horizontal="center"/>
    </xf>
    <xf numFmtId="0" fontId="33" fillId="0" borderId="27" xfId="0" applyFont="1" applyBorder="1" applyAlignment="1">
      <alignment horizontal="center"/>
    </xf>
    <xf numFmtId="0" fontId="24" fillId="7" borderId="11"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47" xfId="0" applyFont="1" applyFill="1" applyBorder="1" applyAlignment="1">
      <alignment horizontal="center" vertical="center" wrapText="1"/>
    </xf>
    <xf numFmtId="0" fontId="24" fillId="7" borderId="48" xfId="0" applyFont="1" applyFill="1" applyBorder="1" applyAlignment="1">
      <alignment horizontal="center" vertical="center" wrapText="1"/>
    </xf>
    <xf numFmtId="0" fontId="6" fillId="0" borderId="0" xfId="0" quotePrefix="1" applyFont="1" applyBorder="1" applyAlignment="1">
      <alignment horizontal="center"/>
    </xf>
    <xf numFmtId="0" fontId="0" fillId="0" borderId="0" xfId="0" applyBorder="1" applyAlignment="1">
      <alignment horizontal="center"/>
    </xf>
    <xf numFmtId="0" fontId="24" fillId="7" borderId="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9" borderId="0" xfId="0" applyFont="1" applyFill="1" applyAlignment="1">
      <alignment vertical="center" wrapText="1"/>
    </xf>
    <xf numFmtId="0" fontId="1" fillId="9" borderId="0" xfId="0" applyFont="1" applyFill="1" applyAlignment="1">
      <alignment horizontal="left" vertical="center" wrapText="1"/>
    </xf>
    <xf numFmtId="0" fontId="2" fillId="9" borderId="0" xfId="0" applyFont="1" applyFill="1" applyAlignment="1">
      <alignment horizontal="left" vertical="center" wrapText="1"/>
    </xf>
    <xf numFmtId="0" fontId="1" fillId="9" borderId="0" xfId="0" applyFont="1" applyFill="1" applyAlignment="1">
      <alignment vertical="center"/>
    </xf>
    <xf numFmtId="0" fontId="2" fillId="9" borderId="0" xfId="0" applyFont="1" applyFill="1" applyAlignment="1">
      <alignment vertical="center"/>
    </xf>
    <xf numFmtId="0" fontId="1" fillId="9" borderId="44" xfId="0" applyFont="1" applyFill="1" applyBorder="1" applyAlignment="1">
      <alignment vertical="center"/>
    </xf>
    <xf numFmtId="0" fontId="2" fillId="9" borderId="44" xfId="0" applyFont="1" applyFill="1" applyBorder="1" applyAlignment="1">
      <alignment vertical="center"/>
    </xf>
    <xf numFmtId="0" fontId="2" fillId="9" borderId="0" xfId="0" applyFont="1" applyFill="1" applyBorder="1" applyAlignment="1">
      <alignmen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24" fillId="7" borderId="14" xfId="0" applyFont="1" applyFill="1" applyBorder="1" applyAlignment="1">
      <alignment horizontal="center" vertical="center" wrapText="1"/>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3" fillId="0" borderId="44" xfId="0" applyFont="1" applyFill="1" applyBorder="1" applyAlignment="1">
      <alignment horizontal="center" vertical="center"/>
    </xf>
    <xf numFmtId="0" fontId="6" fillId="0" borderId="0" xfId="0" applyFont="1" applyBorder="1" applyAlignment="1">
      <alignment horizontal="center"/>
    </xf>
    <xf numFmtId="0" fontId="15" fillId="2" borderId="7"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33" fillId="0" borderId="14" xfId="0" applyFont="1" applyBorder="1" applyAlignment="1">
      <alignment horizontal="center"/>
    </xf>
    <xf numFmtId="0" fontId="33" fillId="0" borderId="18" xfId="0" applyFont="1" applyBorder="1" applyAlignment="1">
      <alignment horizontal="center"/>
    </xf>
    <xf numFmtId="0" fontId="33" fillId="0" borderId="19" xfId="0" applyFont="1" applyBorder="1" applyAlignment="1">
      <alignment horizontal="center"/>
    </xf>
    <xf numFmtId="0" fontId="24" fillId="7" borderId="51" xfId="0" applyFont="1" applyFill="1" applyBorder="1" applyAlignment="1">
      <alignment horizontal="center" vertical="center" wrapText="1"/>
    </xf>
    <xf numFmtId="0" fontId="24" fillId="7" borderId="52" xfId="0" applyFont="1" applyFill="1" applyBorder="1" applyAlignment="1">
      <alignment horizontal="center" vertical="center" wrapText="1"/>
    </xf>
    <xf numFmtId="0" fontId="24" fillId="7" borderId="53"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24" fillId="7" borderId="50" xfId="0" applyFont="1" applyFill="1" applyBorder="1" applyAlignment="1">
      <alignment horizontal="center" vertical="center" wrapText="1"/>
    </xf>
    <xf numFmtId="0" fontId="24" fillId="7" borderId="55"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27" xfId="0" applyFont="1" applyFill="1" applyBorder="1" applyAlignment="1">
      <alignment horizontal="center" vertical="center" wrapText="1"/>
    </xf>
    <xf numFmtId="0" fontId="24" fillId="7" borderId="46" xfId="0" applyFont="1" applyFill="1" applyBorder="1" applyAlignment="1">
      <alignment horizontal="center" vertical="center" wrapText="1"/>
    </xf>
    <xf numFmtId="0" fontId="6" fillId="0" borderId="14"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7" xfId="0" applyFont="1" applyBorder="1" applyAlignment="1">
      <alignment horizontal="center" vertical="center"/>
    </xf>
    <xf numFmtId="0" fontId="6" fillId="0" borderId="46" xfId="0" applyFont="1" applyBorder="1" applyAlignment="1">
      <alignment horizontal="center" vertical="center"/>
    </xf>
    <xf numFmtId="0" fontId="6" fillId="9" borderId="0" xfId="0" applyFont="1" applyFill="1" applyAlignment="1">
      <alignment horizontal="left" vertical="top" wrapText="1"/>
    </xf>
    <xf numFmtId="4" fontId="0" fillId="0" borderId="15" xfId="0" applyNumberFormat="1" applyBorder="1" applyAlignment="1">
      <alignment horizontal="center" vertical="center"/>
    </xf>
    <xf numFmtId="0" fontId="0" fillId="0" borderId="15" xfId="0" applyBorder="1" applyAlignment="1">
      <alignment horizontal="center" vertical="center"/>
    </xf>
    <xf numFmtId="4" fontId="8" fillId="0" borderId="11" xfId="0" applyNumberFormat="1" applyFont="1" applyBorder="1" applyAlignment="1">
      <alignment horizontal="center" vertical="justify"/>
    </xf>
    <xf numFmtId="4" fontId="8" fillId="0" borderId="16" xfId="0" applyNumberFormat="1" applyFont="1" applyBorder="1" applyAlignment="1">
      <alignment horizontal="center" vertical="justify"/>
    </xf>
    <xf numFmtId="4" fontId="8" fillId="0" borderId="17" xfId="0" applyNumberFormat="1" applyFont="1" applyBorder="1" applyAlignment="1">
      <alignment horizontal="center" vertical="justify"/>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5" fillId="2" borderId="14" xfId="0" quotePrefix="1" applyFont="1" applyFill="1" applyBorder="1" applyAlignment="1">
      <alignment horizontal="center" vertical="center"/>
    </xf>
    <xf numFmtId="0" fontId="35" fillId="2" borderId="18" xfId="0" applyFont="1" applyFill="1" applyBorder="1" applyAlignment="1">
      <alignment horizontal="center" vertical="center"/>
    </xf>
    <xf numFmtId="0" fontId="35" fillId="2" borderId="19" xfId="0" applyFont="1" applyFill="1" applyBorder="1" applyAlignment="1">
      <alignment horizontal="center" vertical="center"/>
    </xf>
    <xf numFmtId="0" fontId="12" fillId="6" borderId="14" xfId="0" quotePrefix="1"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61" xfId="0" applyFont="1" applyFill="1" applyBorder="1" applyAlignment="1">
      <alignment horizontal="center" vertical="center" wrapText="1"/>
    </xf>
    <xf numFmtId="0" fontId="12" fillId="6" borderId="62" xfId="0" applyFont="1" applyFill="1" applyBorder="1" applyAlignment="1">
      <alignment horizontal="center" vertical="center" wrapText="1"/>
    </xf>
    <xf numFmtId="0" fontId="12" fillId="6" borderId="63" xfId="0" applyFont="1" applyFill="1" applyBorder="1" applyAlignment="1">
      <alignment horizontal="center" vertical="center" wrapText="1"/>
    </xf>
    <xf numFmtId="0" fontId="17" fillId="0" borderId="0" xfId="0" applyFont="1" applyBorder="1" applyAlignment="1" applyProtection="1">
      <alignment horizontal="center"/>
      <protection locked="0"/>
    </xf>
    <xf numFmtId="0" fontId="6" fillId="6" borderId="14"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9" fontId="0" fillId="0" borderId="7" xfId="0" applyNumberFormat="1" applyBorder="1" applyAlignment="1">
      <alignment horizontal="center"/>
    </xf>
    <xf numFmtId="0" fontId="0" fillId="0" borderId="7" xfId="0" applyBorder="1" applyAlignment="1">
      <alignment horizontal="center"/>
    </xf>
    <xf numFmtId="0" fontId="6" fillId="0" borderId="9" xfId="0" applyFont="1" applyBorder="1" applyAlignment="1">
      <alignment horizontal="center"/>
    </xf>
    <xf numFmtId="0" fontId="0" fillId="0" borderId="3" xfId="0" applyBorder="1" applyAlignment="1">
      <alignment horizontal="center"/>
    </xf>
    <xf numFmtId="0" fontId="5" fillId="4" borderId="14"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9" borderId="0" xfId="0" quotePrefix="1" applyFont="1" applyFill="1" applyAlignment="1">
      <alignment horizontal="left" vertical="center" wrapText="1"/>
    </xf>
    <xf numFmtId="0" fontId="5" fillId="9" borderId="0" xfId="0" applyFont="1" applyFill="1" applyAlignment="1">
      <alignment horizontal="justify" vertical="center" wrapText="1"/>
    </xf>
    <xf numFmtId="0" fontId="5" fillId="9" borderId="0" xfId="0" applyFont="1" applyFill="1" applyAlignment="1">
      <alignment horizontal="justify" vertical="center"/>
    </xf>
    <xf numFmtId="0" fontId="1" fillId="4" borderId="1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49" fillId="2" borderId="14" xfId="0" quotePrefix="1" applyFont="1" applyFill="1" applyBorder="1" applyAlignment="1">
      <alignment horizontal="center"/>
    </xf>
    <xf numFmtId="0" fontId="49" fillId="2" borderId="19" xfId="0" applyFont="1" applyFill="1" applyBorder="1" applyAlignment="1">
      <alignment horizontal="center"/>
    </xf>
    <xf numFmtId="3" fontId="30" fillId="4" borderId="16" xfId="1" applyNumberFormat="1" applyFont="1" applyFill="1" applyBorder="1" applyAlignment="1">
      <alignment horizontal="justify"/>
    </xf>
    <xf numFmtId="4" fontId="0" fillId="0" borderId="26" xfId="0" applyNumberFormat="1" applyBorder="1" applyAlignment="1">
      <alignment horizontal="center" vertical="center"/>
    </xf>
    <xf numFmtId="4" fontId="0" fillId="0" borderId="12" xfId="0" applyNumberFormat="1" applyBorder="1" applyAlignment="1">
      <alignment horizontal="center" vertical="center"/>
    </xf>
    <xf numFmtId="4" fontId="0" fillId="0" borderId="27" xfId="0" applyNumberFormat="1" applyBorder="1" applyAlignment="1">
      <alignment horizontal="center" vertical="center"/>
    </xf>
    <xf numFmtId="4" fontId="0" fillId="0" borderId="13" xfId="0" applyNumberFormat="1" applyBorder="1" applyAlignment="1">
      <alignment horizontal="center" vertical="center"/>
    </xf>
    <xf numFmtId="4" fontId="0" fillId="0" borderId="44" xfId="0" applyNumberFormat="1" applyBorder="1" applyAlignment="1">
      <alignment horizontal="center" vertical="center"/>
    </xf>
    <xf numFmtId="4" fontId="0" fillId="0" borderId="46" xfId="0" applyNumberFormat="1" applyBorder="1" applyAlignment="1">
      <alignment horizontal="center" vertical="center"/>
    </xf>
    <xf numFmtId="4" fontId="6" fillId="0" borderId="14" xfId="0" applyNumberFormat="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11"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3" fillId="4" borderId="14"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0" fontId="10" fillId="4" borderId="2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4" fillId="4" borderId="0"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34" fillId="4" borderId="43" xfId="0" applyFont="1" applyFill="1" applyBorder="1" applyAlignment="1">
      <alignment horizontal="center" vertical="center" wrapText="1"/>
    </xf>
    <xf numFmtId="0" fontId="24" fillId="4" borderId="13" xfId="0" applyFont="1" applyFill="1" applyBorder="1" applyAlignment="1">
      <alignment horizontal="center"/>
    </xf>
    <xf numFmtId="0" fontId="24" fillId="4" borderId="44" xfId="0" applyFont="1" applyFill="1" applyBorder="1" applyAlignment="1">
      <alignment horizontal="center"/>
    </xf>
    <xf numFmtId="0" fontId="24" fillId="4" borderId="46" xfId="0" applyFont="1" applyFill="1" applyBorder="1" applyAlignment="1">
      <alignment horizontal="center"/>
    </xf>
    <xf numFmtId="0" fontId="5" fillId="4" borderId="14" xfId="0" quotePrefix="1" applyFont="1" applyFill="1" applyBorder="1" applyAlignment="1">
      <alignment horizontal="center" vertical="center" wrapText="1"/>
    </xf>
  </cellXfs>
  <cellStyles count="4">
    <cellStyle name="Millares" xfId="3" builtinId="3"/>
    <cellStyle name="Normal" xfId="0" builtinId="0"/>
    <cellStyle name="Normal 2" xfId="1"/>
    <cellStyle name="Porcentaje" xfId="2" builtinId="5"/>
  </cellStyles>
  <dxfs count="0"/>
  <tableStyles count="0" defaultTableStyle="TableStyleMedium9"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9525</xdr:colOff>
      <xdr:row>5</xdr:row>
      <xdr:rowOff>38101</xdr:rowOff>
    </xdr:from>
    <xdr:to>
      <xdr:col>27</xdr:col>
      <xdr:colOff>742950</xdr:colOff>
      <xdr:row>5</xdr:row>
      <xdr:rowOff>47626</xdr:rowOff>
    </xdr:to>
    <xdr:cxnSp macro="">
      <xdr:nvCxnSpPr>
        <xdr:cNvPr id="4" name="1 Conector recto de flecha"/>
        <xdr:cNvCxnSpPr/>
      </xdr:nvCxnSpPr>
      <xdr:spPr>
        <a:xfrm flipH="1">
          <a:off x="22714744" y="942976"/>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9525</xdr:colOff>
      <xdr:row>5</xdr:row>
      <xdr:rowOff>85725</xdr:rowOff>
    </xdr:from>
    <xdr:to>
      <xdr:col>27</xdr:col>
      <xdr:colOff>742950</xdr:colOff>
      <xdr:row>5</xdr:row>
      <xdr:rowOff>95250</xdr:rowOff>
    </xdr:to>
    <xdr:cxnSp macro="">
      <xdr:nvCxnSpPr>
        <xdr:cNvPr id="3" name="1 Conector recto de flecha"/>
        <xdr:cNvCxnSpPr/>
      </xdr:nvCxnSpPr>
      <xdr:spPr>
        <a:xfrm flipH="1">
          <a:off x="22212300" y="923925"/>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9525</xdr:colOff>
      <xdr:row>5</xdr:row>
      <xdr:rowOff>85725</xdr:rowOff>
    </xdr:from>
    <xdr:to>
      <xdr:col>27</xdr:col>
      <xdr:colOff>742950</xdr:colOff>
      <xdr:row>5</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9525</xdr:colOff>
      <xdr:row>5</xdr:row>
      <xdr:rowOff>85725</xdr:rowOff>
    </xdr:from>
    <xdr:to>
      <xdr:col>27</xdr:col>
      <xdr:colOff>742950</xdr:colOff>
      <xdr:row>5</xdr:row>
      <xdr:rowOff>95250</xdr:rowOff>
    </xdr:to>
    <xdr:cxnSp macro="">
      <xdr:nvCxnSpPr>
        <xdr:cNvPr id="3" name="1 Conector recto de flecha"/>
        <xdr:cNvCxnSpPr/>
      </xdr:nvCxnSpPr>
      <xdr:spPr>
        <a:xfrm flipH="1">
          <a:off x="21374100" y="923925"/>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J5"/>
  <sheetViews>
    <sheetView tabSelected="1" zoomScale="130" zoomScaleNormal="130" workbookViewId="0"/>
  </sheetViews>
  <sheetFormatPr baseColWidth="10" defaultRowHeight="12.75" x14ac:dyDescent="0.2"/>
  <cols>
    <col min="1" max="2" width="2.85546875" customWidth="1"/>
    <col min="3" max="9" width="21.140625" customWidth="1"/>
    <col min="10" max="10" width="2.85546875" customWidth="1"/>
    <col min="11" max="19" width="2.28515625" customWidth="1"/>
  </cols>
  <sheetData>
    <row r="1" spans="2:10" ht="13.5" thickBot="1" x14ac:dyDescent="0.25"/>
    <row r="2" spans="2:10" ht="13.5" thickTop="1" x14ac:dyDescent="0.2">
      <c r="B2" s="390"/>
      <c r="C2" s="391"/>
      <c r="D2" s="391"/>
      <c r="E2" s="391"/>
      <c r="F2" s="391"/>
      <c r="G2" s="391"/>
      <c r="H2" s="391"/>
      <c r="I2" s="391"/>
      <c r="J2" s="392"/>
    </row>
    <row r="3" spans="2:10" ht="250.5" customHeight="1" x14ac:dyDescent="0.2">
      <c r="B3" s="393"/>
      <c r="C3" s="398" t="s">
        <v>267</v>
      </c>
      <c r="D3" s="399"/>
      <c r="E3" s="399"/>
      <c r="F3" s="399"/>
      <c r="G3" s="399"/>
      <c r="H3" s="399"/>
      <c r="I3" s="399"/>
      <c r="J3" s="394"/>
    </row>
    <row r="4" spans="2:10" ht="13.5" thickBot="1" x14ac:dyDescent="0.25">
      <c r="B4" s="395"/>
      <c r="C4" s="396"/>
      <c r="D4" s="396"/>
      <c r="E4" s="396"/>
      <c r="F4" s="396"/>
      <c r="G4" s="396"/>
      <c r="H4" s="396"/>
      <c r="I4" s="396"/>
      <c r="J4" s="397"/>
    </row>
    <row r="5" spans="2:10" ht="13.5" thickTop="1" x14ac:dyDescent="0.2"/>
  </sheetData>
  <mergeCells count="1">
    <mergeCell ref="C3:I3"/>
  </mergeCells>
  <printOptions horizontalCentered="1" verticalCentered="1"/>
  <pageMargins left="0.70866141732283472" right="0.70866141732283472" top="0.74803149606299213" bottom="0.74803149606299213" header="0.31496062992125984"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H55"/>
  <sheetViews>
    <sheetView topLeftCell="A7" zoomScale="50" zoomScaleNormal="50" workbookViewId="0">
      <selection activeCell="C67" sqref="C67"/>
    </sheetView>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8.7109375" customWidth="1"/>
    <col min="19" max="19" width="9.140625" customWidth="1"/>
    <col min="20" max="20" width="12.7109375" customWidth="1"/>
    <col min="21" max="21" width="12" customWidth="1"/>
    <col min="23" max="23" width="15.28515625" customWidth="1"/>
    <col min="24" max="24" width="15" customWidth="1"/>
    <col min="25" max="25" width="12.85546875" customWidth="1"/>
    <col min="26" max="26" width="14.140625" customWidth="1"/>
    <col min="27" max="27" width="14.7109375" customWidth="1"/>
    <col min="28" max="28" width="9.42578125" customWidth="1"/>
  </cols>
  <sheetData>
    <row r="1" spans="1:34" s="137" customFormat="1" ht="20.25" customHeight="1" x14ac:dyDescent="0.2">
      <c r="A1" s="571" t="s">
        <v>215</v>
      </c>
      <c r="B1" s="572"/>
      <c r="C1" s="572"/>
      <c r="D1" s="572"/>
      <c r="E1" s="572"/>
      <c r="F1" s="572"/>
      <c r="G1" s="572"/>
      <c r="H1" s="572"/>
      <c r="I1" s="572"/>
      <c r="J1" s="572"/>
      <c r="K1" s="572"/>
      <c r="L1" s="572"/>
      <c r="M1" s="572"/>
      <c r="N1" s="572"/>
      <c r="O1" s="572"/>
      <c r="P1" s="572"/>
      <c r="Q1" s="572"/>
      <c r="R1" s="136"/>
      <c r="S1" s="136"/>
      <c r="T1" s="136"/>
    </row>
    <row r="2" spans="1:34" s="137" customFormat="1" ht="20.25" customHeight="1" x14ac:dyDescent="0.2">
      <c r="A2" s="572" t="s">
        <v>121</v>
      </c>
      <c r="B2" s="572"/>
      <c r="C2" s="572"/>
      <c r="D2" s="572"/>
      <c r="E2" s="572"/>
      <c r="F2" s="572"/>
      <c r="G2" s="572"/>
      <c r="H2" s="572"/>
      <c r="I2" s="572"/>
      <c r="J2" s="572"/>
      <c r="K2" s="572"/>
      <c r="L2" s="572"/>
      <c r="M2" s="572"/>
      <c r="N2" s="572"/>
      <c r="O2" s="572"/>
      <c r="P2" s="572"/>
      <c r="Q2" s="572"/>
      <c r="R2" s="136"/>
      <c r="S2" s="551" t="s">
        <v>214</v>
      </c>
      <c r="T2" s="552"/>
      <c r="U2" s="552"/>
      <c r="V2" s="552"/>
      <c r="W2" s="552"/>
      <c r="X2" s="552"/>
      <c r="Y2" s="552"/>
      <c r="Z2" s="552"/>
      <c r="AA2" s="553"/>
    </row>
    <row r="3" spans="1:34" s="137" customFormat="1" ht="20.25" customHeight="1" x14ac:dyDescent="0.2">
      <c r="A3" s="572" t="s">
        <v>14</v>
      </c>
      <c r="B3" s="572"/>
      <c r="C3" s="572"/>
      <c r="D3" s="572"/>
      <c r="E3" s="572"/>
      <c r="F3" s="572"/>
      <c r="G3" s="572"/>
      <c r="H3" s="572"/>
      <c r="I3" s="572"/>
      <c r="J3" s="572"/>
      <c r="K3" s="572"/>
      <c r="L3" s="572"/>
      <c r="M3" s="572"/>
      <c r="N3" s="572"/>
      <c r="O3" s="572"/>
      <c r="P3" s="572"/>
      <c r="Q3" s="572"/>
      <c r="R3" s="136"/>
      <c r="S3" s="136"/>
      <c r="T3" s="136"/>
    </row>
    <row r="4" spans="1:34" s="137" customFormat="1" ht="20.25" customHeight="1" x14ac:dyDescent="0.2">
      <c r="A4" s="573" t="s">
        <v>1</v>
      </c>
      <c r="B4" s="573"/>
      <c r="C4" s="573"/>
      <c r="D4" s="573"/>
      <c r="E4" s="573"/>
      <c r="F4" s="573"/>
      <c r="G4" s="573"/>
      <c r="H4" s="573"/>
      <c r="I4" s="573"/>
      <c r="J4" s="573"/>
      <c r="K4" s="573"/>
      <c r="L4" s="573"/>
      <c r="M4" s="573"/>
      <c r="N4" s="573"/>
      <c r="O4" s="573"/>
      <c r="P4" s="573"/>
      <c r="Q4" s="573"/>
      <c r="S4" s="561" t="s">
        <v>43</v>
      </c>
      <c r="T4" s="562"/>
      <c r="U4" s="562"/>
      <c r="V4" s="562"/>
      <c r="W4" s="562"/>
      <c r="X4" s="562"/>
      <c r="Y4" s="562"/>
      <c r="Z4" s="562"/>
      <c r="AA4" s="563"/>
      <c r="AD4" s="138"/>
    </row>
    <row r="5" spans="1:34" s="137" customFormat="1" ht="20.25" customHeight="1" x14ac:dyDescent="0.2">
      <c r="A5" s="573" t="s">
        <v>124</v>
      </c>
      <c r="B5" s="573"/>
      <c r="C5" s="573"/>
      <c r="D5" s="573"/>
      <c r="E5" s="573"/>
      <c r="F5" s="573"/>
      <c r="G5" s="573"/>
      <c r="H5" s="573"/>
      <c r="I5" s="573"/>
      <c r="J5" s="573"/>
      <c r="K5" s="573"/>
      <c r="L5" s="573"/>
      <c r="M5" s="573"/>
      <c r="N5" s="573"/>
      <c r="O5" s="573"/>
      <c r="P5" s="573"/>
      <c r="Q5" s="573"/>
      <c r="S5" s="586">
        <f>W40</f>
        <v>0</v>
      </c>
      <c r="T5" s="587"/>
      <c r="U5" s="587"/>
      <c r="V5" s="587"/>
      <c r="W5" s="587"/>
      <c r="X5" s="587"/>
      <c r="Y5" s="587"/>
      <c r="Z5" s="587"/>
      <c r="AA5" s="588"/>
      <c r="AC5" s="542" t="s">
        <v>229</v>
      </c>
      <c r="AD5" s="542"/>
      <c r="AE5" s="542"/>
      <c r="AF5" s="542"/>
      <c r="AG5" s="542"/>
      <c r="AH5" s="542"/>
    </row>
    <row r="6" spans="1:34" ht="18" x14ac:dyDescent="0.25">
      <c r="A6" s="592" t="s">
        <v>79</v>
      </c>
      <c r="B6" s="593"/>
      <c r="C6" s="593"/>
      <c r="D6" s="593"/>
      <c r="E6" s="593"/>
      <c r="F6" s="593"/>
      <c r="G6" s="593"/>
      <c r="H6" s="593"/>
      <c r="I6" s="593"/>
      <c r="J6" s="593"/>
      <c r="K6" s="593"/>
      <c r="L6" s="593"/>
      <c r="M6" s="594"/>
      <c r="N6" s="270"/>
      <c r="O6" s="592" t="s">
        <v>125</v>
      </c>
      <c r="P6" s="593"/>
      <c r="Q6" s="594"/>
      <c r="R6" s="1"/>
      <c r="S6" s="564">
        <v>0.2</v>
      </c>
      <c r="T6" s="565"/>
      <c r="U6" s="565"/>
      <c r="V6" s="564">
        <v>0.7</v>
      </c>
      <c r="W6" s="565"/>
      <c r="X6" s="565"/>
      <c r="Y6" s="564">
        <v>0.1</v>
      </c>
      <c r="Z6" s="565"/>
      <c r="AA6" s="565"/>
      <c r="AB6" s="135">
        <f>S6+V6+Y6</f>
        <v>0.99999999999999989</v>
      </c>
      <c r="AC6" s="542"/>
      <c r="AD6" s="542"/>
      <c r="AE6" s="542"/>
      <c r="AF6" s="542"/>
      <c r="AG6" s="542"/>
      <c r="AH6" s="542"/>
    </row>
    <row r="7" spans="1:34" ht="12.75" customHeight="1" x14ac:dyDescent="0.2">
      <c r="A7" s="595" t="s">
        <v>2</v>
      </c>
      <c r="B7" s="596" t="s">
        <v>13</v>
      </c>
      <c r="C7" s="603" t="s">
        <v>15</v>
      </c>
      <c r="D7" s="604"/>
      <c r="E7" s="604"/>
      <c r="F7" s="604"/>
      <c r="G7" s="604"/>
      <c r="H7" s="604"/>
      <c r="I7" s="604"/>
      <c r="J7" s="604"/>
      <c r="K7" s="604"/>
      <c r="L7" s="604"/>
      <c r="M7" s="605"/>
      <c r="N7" s="271"/>
      <c r="O7" s="597" t="s">
        <v>126</v>
      </c>
      <c r="P7" s="598"/>
      <c r="Q7" s="599"/>
      <c r="S7" s="580">
        <f>S5*S6</f>
        <v>0</v>
      </c>
      <c r="T7" s="581"/>
      <c r="U7" s="582"/>
      <c r="V7" s="580">
        <f>S5*V6</f>
        <v>0</v>
      </c>
      <c r="W7" s="581"/>
      <c r="X7" s="582"/>
      <c r="Y7" s="580">
        <f>Y6*S5</f>
        <v>0</v>
      </c>
      <c r="Z7" s="581"/>
      <c r="AA7" s="582"/>
      <c r="AB7" s="543">
        <f>S7+V7+Y7</f>
        <v>0</v>
      </c>
      <c r="AC7" s="542"/>
      <c r="AD7" s="542"/>
      <c r="AE7" s="542"/>
      <c r="AF7" s="542"/>
      <c r="AG7" s="542"/>
      <c r="AH7" s="542"/>
    </row>
    <row r="8" spans="1:34" ht="12.75" customHeight="1" x14ac:dyDescent="0.2">
      <c r="A8" s="595"/>
      <c r="B8" s="596"/>
      <c r="C8" s="606" t="s">
        <v>148</v>
      </c>
      <c r="D8" s="569"/>
      <c r="E8" s="570"/>
      <c r="F8" s="224"/>
      <c r="G8" s="568" t="s">
        <v>16</v>
      </c>
      <c r="H8" s="569"/>
      <c r="I8" s="570"/>
      <c r="J8" s="225"/>
      <c r="K8" s="574" t="s">
        <v>17</v>
      </c>
      <c r="L8" s="575"/>
      <c r="M8" s="576"/>
      <c r="N8" s="226"/>
      <c r="O8" s="600"/>
      <c r="P8" s="601"/>
      <c r="Q8" s="602"/>
      <c r="S8" s="583"/>
      <c r="T8" s="584"/>
      <c r="U8" s="585"/>
      <c r="V8" s="583"/>
      <c r="W8" s="584"/>
      <c r="X8" s="585"/>
      <c r="Y8" s="583"/>
      <c r="Z8" s="584"/>
      <c r="AA8" s="585"/>
      <c r="AB8" s="544"/>
    </row>
    <row r="9" spans="1:34" x14ac:dyDescent="0.2">
      <c r="A9" s="595"/>
      <c r="B9" s="596"/>
      <c r="C9" s="149" t="s">
        <v>32</v>
      </c>
      <c r="D9" s="149" t="s">
        <v>33</v>
      </c>
      <c r="E9" s="149" t="s">
        <v>34</v>
      </c>
      <c r="F9" s="227"/>
      <c r="G9" s="149" t="s">
        <v>32</v>
      </c>
      <c r="H9" s="149" t="s">
        <v>33</v>
      </c>
      <c r="I9" s="149" t="s">
        <v>34</v>
      </c>
      <c r="J9" s="227"/>
      <c r="K9" s="149" t="s">
        <v>32</v>
      </c>
      <c r="L9" s="149" t="s">
        <v>33</v>
      </c>
      <c r="M9" s="149" t="s">
        <v>34</v>
      </c>
      <c r="N9" s="227"/>
      <c r="O9" s="280" t="s">
        <v>237</v>
      </c>
      <c r="P9" s="278" t="s">
        <v>238</v>
      </c>
      <c r="Q9" s="279" t="s">
        <v>64</v>
      </c>
      <c r="S9" s="554" t="s">
        <v>148</v>
      </c>
      <c r="T9" s="555"/>
      <c r="U9" s="556"/>
      <c r="V9" s="557" t="s">
        <v>16</v>
      </c>
      <c r="W9" s="558"/>
      <c r="X9" s="559"/>
      <c r="Y9" s="557" t="s">
        <v>17</v>
      </c>
      <c r="Z9" s="558"/>
      <c r="AA9" s="559"/>
    </row>
    <row r="10" spans="1:34" x14ac:dyDescent="0.2">
      <c r="A10" s="228"/>
      <c r="B10" s="155"/>
      <c r="C10" s="156"/>
      <c r="D10" s="157"/>
      <c r="E10" s="158"/>
      <c r="F10" s="205"/>
      <c r="G10" s="156"/>
      <c r="H10" s="157"/>
      <c r="I10" s="158"/>
      <c r="J10" s="205"/>
      <c r="K10" s="156"/>
      <c r="L10" s="157"/>
      <c r="M10" s="158"/>
      <c r="N10" s="205"/>
      <c r="O10" s="156"/>
      <c r="P10" s="157"/>
      <c r="Q10" s="229"/>
      <c r="S10" s="44" t="s">
        <v>55</v>
      </c>
      <c r="T10" s="44" t="s">
        <v>56</v>
      </c>
      <c r="U10" s="44" t="s">
        <v>57</v>
      </c>
      <c r="V10" s="44" t="s">
        <v>55</v>
      </c>
      <c r="W10" s="44" t="s">
        <v>56</v>
      </c>
      <c r="X10" s="44" t="s">
        <v>57</v>
      </c>
      <c r="Y10" s="44" t="s">
        <v>55</v>
      </c>
      <c r="Z10" s="44" t="s">
        <v>56</v>
      </c>
      <c r="AA10" s="44" t="s">
        <v>57</v>
      </c>
    </row>
    <row r="11" spans="1:34" s="6" customFormat="1" x14ac:dyDescent="0.2">
      <c r="A11" s="204"/>
      <c r="B11" s="159"/>
      <c r="C11" s="163"/>
      <c r="D11" s="205"/>
      <c r="E11" s="167"/>
      <c r="F11" s="205"/>
      <c r="G11" s="163"/>
      <c r="H11" s="205"/>
      <c r="I11" s="167"/>
      <c r="J11" s="205"/>
      <c r="K11" s="163"/>
      <c r="L11" s="205"/>
      <c r="M11" s="167"/>
      <c r="N11" s="205"/>
      <c r="O11" s="230"/>
      <c r="P11" s="206"/>
      <c r="Q11" s="209"/>
      <c r="S11"/>
      <c r="T11"/>
      <c r="U11"/>
      <c r="V11"/>
      <c r="W11"/>
      <c r="X11"/>
      <c r="Y11"/>
      <c r="Z11"/>
      <c r="AA11"/>
      <c r="AB11"/>
      <c r="AC11"/>
      <c r="AD11"/>
      <c r="AE11"/>
      <c r="AF11"/>
      <c r="AG11"/>
      <c r="AH11"/>
    </row>
    <row r="12" spans="1:34" s="6" customFormat="1" ht="12.75" customHeight="1" x14ac:dyDescent="0.2">
      <c r="A12" s="231" t="e">
        <f>VLOOKUP('HOJA DE TRABAJO DE LA UPE'!$A$2,Hoja1!$B$2:$C$35,2,FALSE)</f>
        <v>#N/A</v>
      </c>
      <c r="B12" s="277" t="str">
        <f>'HOJA DE TRABAJO DE LA UPE'!D57</f>
        <v>SUBSIDIOS FEDERALES PARA ORGANISMOS D. E.</v>
      </c>
      <c r="C12" s="232">
        <f>S12</f>
        <v>0</v>
      </c>
      <c r="D12" s="233">
        <f>T12</f>
        <v>0</v>
      </c>
      <c r="E12" s="234">
        <f>U12</f>
        <v>0</v>
      </c>
      <c r="F12" s="235"/>
      <c r="G12" s="232">
        <f>V12</f>
        <v>0</v>
      </c>
      <c r="H12" s="236">
        <f>W12</f>
        <v>0</v>
      </c>
      <c r="I12" s="237">
        <f>X12</f>
        <v>0</v>
      </c>
      <c r="J12" s="235"/>
      <c r="K12" s="238">
        <f>Y12</f>
        <v>0</v>
      </c>
      <c r="L12" s="236">
        <f>Z12</f>
        <v>0</v>
      </c>
      <c r="M12" s="237">
        <f>AA12</f>
        <v>0</v>
      </c>
      <c r="N12" s="206"/>
      <c r="O12" s="239">
        <f>C12+G12+K12+'FRACCIÓN III 1er 2016'!Q12</f>
        <v>0</v>
      </c>
      <c r="P12" s="240">
        <f>O12+D12+H12+L12</f>
        <v>0</v>
      </c>
      <c r="Q12" s="241">
        <f>P12+E12+I12+M12</f>
        <v>0</v>
      </c>
      <c r="S12" s="12">
        <f>S7/3</f>
        <v>0</v>
      </c>
      <c r="T12" s="12">
        <f>S7/3</f>
        <v>0</v>
      </c>
      <c r="U12" s="12">
        <f>S7/3</f>
        <v>0</v>
      </c>
      <c r="V12" s="12">
        <f>V7/3</f>
        <v>0</v>
      </c>
      <c r="W12" s="12">
        <f>V7/3</f>
        <v>0</v>
      </c>
      <c r="X12" s="12">
        <f>V7/3</f>
        <v>0</v>
      </c>
      <c r="Y12" s="12">
        <f>Y7/3</f>
        <v>0</v>
      </c>
      <c r="Z12" s="12">
        <f>Y7/3</f>
        <v>0</v>
      </c>
      <c r="AA12" s="12">
        <f>Y7/3</f>
        <v>0</v>
      </c>
      <c r="AB12"/>
      <c r="AC12"/>
      <c r="AD12"/>
      <c r="AE12"/>
      <c r="AF12"/>
      <c r="AG12"/>
      <c r="AH12"/>
    </row>
    <row r="13" spans="1:34" s="6" customFormat="1" x14ac:dyDescent="0.2">
      <c r="A13" s="204"/>
      <c r="B13" s="242"/>
      <c r="C13" s="163"/>
      <c r="D13" s="205"/>
      <c r="E13" s="243"/>
      <c r="F13" s="205"/>
      <c r="G13" s="163"/>
      <c r="H13" s="244"/>
      <c r="I13" s="167"/>
      <c r="J13" s="205"/>
      <c r="K13" s="245"/>
      <c r="L13" s="244"/>
      <c r="M13" s="167"/>
      <c r="N13" s="206"/>
      <c r="O13" s="246"/>
      <c r="P13" s="206"/>
      <c r="Q13" s="209"/>
      <c r="S13" s="40"/>
      <c r="T13" s="40"/>
      <c r="U13" s="40"/>
      <c r="V13" s="40"/>
      <c r="W13" s="40"/>
      <c r="X13" s="40"/>
      <c r="Y13" s="40"/>
      <c r="Z13" s="40"/>
      <c r="AA13" s="40"/>
      <c r="AB13"/>
      <c r="AC13"/>
      <c r="AD13"/>
      <c r="AE13"/>
      <c r="AF13"/>
      <c r="AG13"/>
      <c r="AH13"/>
    </row>
    <row r="14" spans="1:34" s="6" customFormat="1" x14ac:dyDescent="0.2">
      <c r="A14" s="204"/>
      <c r="B14" s="242"/>
      <c r="C14" s="163"/>
      <c r="D14" s="205"/>
      <c r="E14" s="167"/>
      <c r="F14" s="205"/>
      <c r="G14" s="163"/>
      <c r="H14" s="205"/>
      <c r="I14" s="167"/>
      <c r="J14" s="205"/>
      <c r="K14" s="230"/>
      <c r="L14" s="206"/>
      <c r="M14" s="176"/>
      <c r="N14" s="206"/>
      <c r="O14" s="230"/>
      <c r="P14" s="206"/>
      <c r="Q14" s="209"/>
      <c r="S14"/>
      <c r="T14"/>
      <c r="U14"/>
      <c r="V14"/>
      <c r="W14"/>
      <c r="X14"/>
      <c r="Y14"/>
      <c r="Z14"/>
      <c r="AA14"/>
      <c r="AB14"/>
      <c r="AC14"/>
      <c r="AD14"/>
      <c r="AE14"/>
      <c r="AF14"/>
      <c r="AG14"/>
      <c r="AH14"/>
    </row>
    <row r="15" spans="1:34" s="6" customFormat="1" ht="15" x14ac:dyDescent="0.25">
      <c r="A15" s="247" t="s">
        <v>21</v>
      </c>
      <c r="B15" s="253" t="str">
        <f>'HOJA DE TRABAJO DE LA UPE'!D58</f>
        <v>CARRERA DOCENTE</v>
      </c>
      <c r="C15" s="163"/>
      <c r="D15" s="205"/>
      <c r="E15" s="167"/>
      <c r="F15" s="205"/>
      <c r="G15" s="163"/>
      <c r="H15" s="205"/>
      <c r="I15" s="167"/>
      <c r="J15" s="205"/>
      <c r="K15" s="239">
        <f>'HOJA DE TRABAJO DE LA UPE'!H32</f>
        <v>0</v>
      </c>
      <c r="L15" s="213">
        <f>'HOJA DE TRABAJO DE LA UPE'!I32</f>
        <v>0</v>
      </c>
      <c r="M15" s="249">
        <f>'HOJA DE TRABAJO DE LA UPE'!J32</f>
        <v>0</v>
      </c>
      <c r="N15" s="206"/>
      <c r="O15" s="239">
        <f>'FRACCIÓN III 1er 2016'!Q15+K15</f>
        <v>0</v>
      </c>
      <c r="P15" s="213">
        <f>O15+L15</f>
        <v>0</v>
      </c>
      <c r="Q15" s="217">
        <f>P15+M15</f>
        <v>0</v>
      </c>
      <c r="AB15"/>
      <c r="AC15"/>
      <c r="AD15"/>
      <c r="AE15"/>
      <c r="AF15"/>
      <c r="AG15"/>
      <c r="AH15"/>
    </row>
    <row r="16" spans="1:34" s="6" customFormat="1" x14ac:dyDescent="0.2">
      <c r="A16" s="204"/>
      <c r="B16" s="248"/>
      <c r="C16" s="163"/>
      <c r="D16" s="205"/>
      <c r="E16" s="167"/>
      <c r="F16" s="205"/>
      <c r="G16" s="163"/>
      <c r="H16" s="205"/>
      <c r="I16" s="167"/>
      <c r="J16" s="205"/>
      <c r="K16" s="239"/>
      <c r="L16" s="206"/>
      <c r="M16" s="176"/>
      <c r="N16" s="206"/>
      <c r="O16" s="230"/>
      <c r="P16" s="206"/>
      <c r="Q16" s="209"/>
      <c r="S16"/>
      <c r="T16"/>
      <c r="U16"/>
      <c r="V16"/>
      <c r="W16"/>
      <c r="X16"/>
      <c r="Y16"/>
      <c r="Z16"/>
      <c r="AA16"/>
      <c r="AB16"/>
      <c r="AC16"/>
      <c r="AD16"/>
      <c r="AE16"/>
      <c r="AF16"/>
      <c r="AG16"/>
      <c r="AH16"/>
    </row>
    <row r="17" spans="1:34" s="6" customFormat="1" x14ac:dyDescent="0.2">
      <c r="A17" s="204"/>
      <c r="B17" s="248"/>
      <c r="C17" s="163"/>
      <c r="D17" s="205"/>
      <c r="E17" s="250"/>
      <c r="F17" s="205"/>
      <c r="G17" s="163"/>
      <c r="H17" s="205"/>
      <c r="I17" s="167"/>
      <c r="J17" s="205"/>
      <c r="K17" s="239"/>
      <c r="L17" s="206"/>
      <c r="M17" s="176"/>
      <c r="N17" s="206"/>
      <c r="O17" s="230"/>
      <c r="P17" s="206"/>
      <c r="Q17" s="209"/>
      <c r="AB17"/>
      <c r="AC17"/>
      <c r="AD17"/>
      <c r="AE17"/>
      <c r="AF17"/>
      <c r="AG17"/>
      <c r="AH17"/>
    </row>
    <row r="18" spans="1:34" s="6" customFormat="1" ht="15.75" thickBot="1" x14ac:dyDescent="0.3">
      <c r="A18" s="247" t="s">
        <v>21</v>
      </c>
      <c r="B18" s="579" t="str">
        <f>'HOJA DE TRABAJO DE LA UPE'!D59</f>
        <v>PROG. DE EXPANSIÓN DE LA OFERTA EDUCATIVA EN EDUC. SUP. (PROEXOEES)</v>
      </c>
      <c r="C18" s="163"/>
      <c r="D18" s="205"/>
      <c r="E18" s="167"/>
      <c r="F18" s="205"/>
      <c r="G18" s="163"/>
      <c r="H18" s="205"/>
      <c r="I18" s="167"/>
      <c r="J18" s="205"/>
      <c r="K18" s="239">
        <f>'HOJA DE TRABAJO DE LA UPE'!H34</f>
        <v>0</v>
      </c>
      <c r="L18" s="213">
        <f>'HOJA DE TRABAJO DE LA UPE'!I34</f>
        <v>0</v>
      </c>
      <c r="M18" s="249">
        <f>'HOJA DE TRABAJO DE LA UPE'!J34</f>
        <v>0</v>
      </c>
      <c r="N18" s="206"/>
      <c r="O18" s="239">
        <f>'FRACCIÓN III 1er 2016'!Q18+K18</f>
        <v>0</v>
      </c>
      <c r="P18" s="213">
        <f>O18+L18</f>
        <v>0</v>
      </c>
      <c r="Q18" s="217">
        <f>P18+M18</f>
        <v>0</v>
      </c>
      <c r="S18"/>
      <c r="T18"/>
      <c r="U18"/>
      <c r="V18"/>
      <c r="W18"/>
      <c r="X18"/>
      <c r="Y18"/>
      <c r="Z18"/>
      <c r="AA18"/>
      <c r="AB18"/>
      <c r="AC18"/>
      <c r="AD18"/>
      <c r="AE18"/>
      <c r="AF18"/>
      <c r="AG18"/>
      <c r="AH18"/>
    </row>
    <row r="19" spans="1:34" s="6" customFormat="1" x14ac:dyDescent="0.2">
      <c r="A19" s="204"/>
      <c r="B19" s="579"/>
      <c r="C19" s="163"/>
      <c r="D19" s="205"/>
      <c r="E19" s="167"/>
      <c r="F19" s="205"/>
      <c r="G19" s="163"/>
      <c r="H19" s="205"/>
      <c r="I19" s="167"/>
      <c r="J19" s="205"/>
      <c r="K19" s="230"/>
      <c r="L19" s="206"/>
      <c r="M19" s="176"/>
      <c r="N19" s="206"/>
      <c r="O19" s="230"/>
      <c r="P19" s="206"/>
      <c r="Q19" s="209"/>
      <c r="S19" s="15"/>
      <c r="T19" s="16"/>
      <c r="U19" s="16"/>
      <c r="V19" s="16"/>
      <c r="W19" s="16"/>
      <c r="X19" s="16"/>
      <c r="Y19" s="16"/>
      <c r="Z19" s="16"/>
      <c r="AA19" s="17"/>
      <c r="AB19"/>
      <c r="AC19"/>
      <c r="AD19"/>
      <c r="AE19"/>
      <c r="AF19"/>
      <c r="AG19"/>
      <c r="AH19"/>
    </row>
    <row r="20" spans="1:34" s="6" customFormat="1" x14ac:dyDescent="0.2">
      <c r="A20" s="204"/>
      <c r="B20" s="248"/>
      <c r="C20" s="163"/>
      <c r="D20" s="205"/>
      <c r="E20" s="167"/>
      <c r="F20" s="205"/>
      <c r="G20" s="163"/>
      <c r="H20" s="205"/>
      <c r="I20" s="167"/>
      <c r="J20" s="205"/>
      <c r="K20" s="230"/>
      <c r="L20" s="206"/>
      <c r="M20" s="176"/>
      <c r="N20" s="206"/>
      <c r="O20" s="230"/>
      <c r="P20" s="206"/>
      <c r="Q20" s="209"/>
      <c r="S20" s="566" t="s">
        <v>132</v>
      </c>
      <c r="T20" s="497"/>
      <c r="U20" s="497"/>
      <c r="V20" s="497"/>
      <c r="W20" s="497"/>
      <c r="X20" s="497"/>
      <c r="Y20" s="497"/>
      <c r="Z20" s="497"/>
      <c r="AA20" s="567"/>
      <c r="AB20"/>
      <c r="AC20"/>
      <c r="AD20"/>
      <c r="AE20"/>
      <c r="AF20"/>
      <c r="AG20"/>
      <c r="AH20"/>
    </row>
    <row r="21" spans="1:34" s="6" customFormat="1" ht="15" x14ac:dyDescent="0.25">
      <c r="A21" s="247" t="s">
        <v>21</v>
      </c>
      <c r="B21" s="253" t="str">
        <f>'HOJA DE TRABAJO DE LA UPE'!D61</f>
        <v>MODALIDAD "A"</v>
      </c>
      <c r="C21" s="163"/>
      <c r="D21" s="205"/>
      <c r="E21" s="167"/>
      <c r="F21" s="205"/>
      <c r="G21" s="163"/>
      <c r="H21" s="205"/>
      <c r="I21" s="167"/>
      <c r="J21" s="205"/>
      <c r="K21" s="239">
        <f>'HOJA DE TRABAJO DE LA UPE'!H36</f>
        <v>0</v>
      </c>
      <c r="L21" s="213">
        <f>'HOJA DE TRABAJO DE LA UPE'!I36</f>
        <v>0</v>
      </c>
      <c r="M21" s="249">
        <f>'HOJA DE TRABAJO DE LA UPE'!J36</f>
        <v>0</v>
      </c>
      <c r="N21" s="206"/>
      <c r="O21" s="239">
        <f>'FRACCIÓN III 1er 2016'!Q21+K21</f>
        <v>0</v>
      </c>
      <c r="P21" s="213">
        <f>O21+L21</f>
        <v>0</v>
      </c>
      <c r="Q21" s="217">
        <f>P21+M21</f>
        <v>0</v>
      </c>
      <c r="S21" s="19"/>
      <c r="T21" s="2"/>
      <c r="U21" s="2"/>
      <c r="V21" s="2"/>
      <c r="W21" s="2"/>
      <c r="X21" s="2"/>
      <c r="Y21" s="2"/>
      <c r="Z21" s="2"/>
      <c r="AA21" s="18"/>
      <c r="AB21"/>
      <c r="AC21"/>
      <c r="AD21"/>
      <c r="AE21"/>
      <c r="AF21"/>
      <c r="AG21"/>
      <c r="AH21"/>
    </row>
    <row r="22" spans="1:34" s="6" customFormat="1" ht="15.75" x14ac:dyDescent="0.25">
      <c r="A22" s="204"/>
      <c r="B22" s="248"/>
      <c r="C22" s="163"/>
      <c r="D22" s="205"/>
      <c r="E22" s="167"/>
      <c r="F22" s="205"/>
      <c r="G22" s="163"/>
      <c r="H22" s="205"/>
      <c r="I22" s="167"/>
      <c r="J22" s="205"/>
      <c r="K22" s="230"/>
      <c r="L22" s="206"/>
      <c r="M22" s="176"/>
      <c r="N22" s="206"/>
      <c r="O22" s="230"/>
      <c r="P22" s="206"/>
      <c r="Q22" s="209"/>
      <c r="S22" s="19"/>
      <c r="T22" s="2"/>
      <c r="U22" s="560" t="s">
        <v>44</v>
      </c>
      <c r="V22" s="560"/>
      <c r="W22" s="560"/>
      <c r="X22" s="560"/>
      <c r="Y22" s="560"/>
      <c r="Z22" s="2"/>
      <c r="AA22" s="18"/>
      <c r="AB22"/>
      <c r="AC22"/>
      <c r="AD22"/>
      <c r="AE22"/>
      <c r="AF22"/>
      <c r="AG22"/>
      <c r="AH22"/>
    </row>
    <row r="23" spans="1:34" s="6" customFormat="1" x14ac:dyDescent="0.2">
      <c r="A23" s="204"/>
      <c r="B23" s="248"/>
      <c r="C23" s="163"/>
      <c r="D23" s="205"/>
      <c r="E23" s="167"/>
      <c r="F23" s="205"/>
      <c r="G23" s="163"/>
      <c r="H23" s="205"/>
      <c r="I23" s="167"/>
      <c r="J23" s="205"/>
      <c r="K23" s="230"/>
      <c r="L23" s="206"/>
      <c r="M23" s="176"/>
      <c r="N23" s="206"/>
      <c r="O23" s="230"/>
      <c r="P23" s="206"/>
      <c r="Q23" s="209"/>
      <c r="S23" s="19"/>
      <c r="T23" s="2"/>
      <c r="U23" s="13"/>
      <c r="V23" s="2"/>
      <c r="W23" s="13"/>
      <c r="X23" s="2"/>
      <c r="Y23" s="2"/>
      <c r="Z23" s="2"/>
      <c r="AA23" s="18"/>
      <c r="AB23"/>
      <c r="AC23"/>
      <c r="AD23"/>
      <c r="AE23"/>
      <c r="AF23"/>
      <c r="AG23"/>
      <c r="AH23"/>
    </row>
    <row r="24" spans="1:34" s="6" customFormat="1" ht="15" x14ac:dyDescent="0.25">
      <c r="A24" s="247" t="s">
        <v>21</v>
      </c>
      <c r="B24" s="253" t="str">
        <f>'HOJA DE TRABAJO DE LA UPE'!D62</f>
        <v>MODALIDAD "B"</v>
      </c>
      <c r="C24" s="163"/>
      <c r="D24" s="205"/>
      <c r="E24" s="167"/>
      <c r="F24" s="205"/>
      <c r="G24" s="163"/>
      <c r="H24" s="251"/>
      <c r="I24" s="252"/>
      <c r="J24" s="251"/>
      <c r="K24" s="239">
        <f>'HOJA DE TRABAJO DE LA UPE'!H38</f>
        <v>0</v>
      </c>
      <c r="L24" s="213">
        <f>'HOJA DE TRABAJO DE LA UPE'!I38</f>
        <v>0</v>
      </c>
      <c r="M24" s="249">
        <f>'HOJA DE TRABAJO DE LA UPE'!J38</f>
        <v>0</v>
      </c>
      <c r="N24" s="206"/>
      <c r="O24" s="239">
        <f>'FRACCIÓN III 1er 2016'!Q24+K24</f>
        <v>0</v>
      </c>
      <c r="P24" s="213">
        <f>O24+L24</f>
        <v>0</v>
      </c>
      <c r="Q24" s="217">
        <f>P24+M24</f>
        <v>0</v>
      </c>
      <c r="S24" s="19"/>
      <c r="T24" s="2"/>
      <c r="U24" s="13"/>
      <c r="V24" s="2"/>
      <c r="W24" s="13"/>
      <c r="X24" s="545" t="s">
        <v>49</v>
      </c>
      <c r="Y24" s="548" t="s">
        <v>47</v>
      </c>
      <c r="Z24" s="589" t="s">
        <v>50</v>
      </c>
      <c r="AA24" s="18"/>
      <c r="AB24"/>
      <c r="AF24"/>
      <c r="AG24"/>
      <c r="AH24"/>
    </row>
    <row r="25" spans="1:34" s="6" customFormat="1" ht="12.75" customHeight="1" x14ac:dyDescent="0.2">
      <c r="A25" s="204"/>
      <c r="B25" s="248"/>
      <c r="C25" s="163"/>
      <c r="D25" s="205"/>
      <c r="E25" s="167"/>
      <c r="F25" s="205"/>
      <c r="G25" s="163"/>
      <c r="H25" s="205"/>
      <c r="I25" s="167"/>
      <c r="J25" s="205"/>
      <c r="K25" s="230"/>
      <c r="L25" s="206"/>
      <c r="M25" s="176"/>
      <c r="N25" s="206"/>
      <c r="O25" s="230"/>
      <c r="P25" s="206"/>
      <c r="Q25" s="209"/>
      <c r="S25" s="19"/>
      <c r="T25" s="2"/>
      <c r="U25" s="13"/>
      <c r="V25" s="2"/>
      <c r="W25" s="13"/>
      <c r="X25" s="546"/>
      <c r="Y25" s="549"/>
      <c r="Z25" s="590"/>
      <c r="AA25" s="18"/>
      <c r="AB25"/>
      <c r="AF25"/>
      <c r="AG25"/>
      <c r="AH25"/>
    </row>
    <row r="26" spans="1:34" s="6" customFormat="1" x14ac:dyDescent="0.2">
      <c r="A26" s="204"/>
      <c r="B26" s="248"/>
      <c r="C26" s="163"/>
      <c r="D26" s="205"/>
      <c r="E26" s="167"/>
      <c r="F26" s="205"/>
      <c r="G26" s="163"/>
      <c r="H26" s="205"/>
      <c r="I26" s="167"/>
      <c r="J26" s="205"/>
      <c r="K26" s="230"/>
      <c r="L26" s="206"/>
      <c r="M26" s="176"/>
      <c r="N26" s="206"/>
      <c r="O26" s="230"/>
      <c r="P26" s="206"/>
      <c r="Q26" s="209"/>
      <c r="S26" s="19"/>
      <c r="T26" s="2"/>
      <c r="U26" s="2"/>
      <c r="V26" s="2"/>
      <c r="W26" s="13"/>
      <c r="X26" s="546"/>
      <c r="Y26" s="549"/>
      <c r="Z26" s="590"/>
      <c r="AA26" s="18"/>
      <c r="AB26"/>
      <c r="AF26"/>
      <c r="AG26"/>
      <c r="AH26"/>
    </row>
    <row r="27" spans="1:34" s="6" customFormat="1" ht="15" customHeight="1" x14ac:dyDescent="0.25">
      <c r="A27" s="247" t="s">
        <v>21</v>
      </c>
      <c r="B27" s="253" t="str">
        <f>'HOJA DE TRABAJO DE LA UPE'!D63</f>
        <v>MODALIDAD "C"</v>
      </c>
      <c r="C27" s="203"/>
      <c r="D27" s="205"/>
      <c r="E27" s="167"/>
      <c r="F27" s="205"/>
      <c r="G27" s="163"/>
      <c r="H27" s="205"/>
      <c r="I27" s="167"/>
      <c r="J27" s="205"/>
      <c r="K27" s="239">
        <f>'HOJA DE TRABAJO DE LA UPE'!H40</f>
        <v>0</v>
      </c>
      <c r="L27" s="213">
        <f>'HOJA DE TRABAJO DE LA UPE'!I40</f>
        <v>0</v>
      </c>
      <c r="M27" s="249">
        <f>'HOJA DE TRABAJO DE LA UPE'!J40</f>
        <v>0</v>
      </c>
      <c r="N27" s="206"/>
      <c r="O27" s="239">
        <f>'FRACCIÓN III 1er 2016'!Q27+K27</f>
        <v>0</v>
      </c>
      <c r="P27" s="213">
        <f>O27+L27</f>
        <v>0</v>
      </c>
      <c r="Q27" s="217">
        <f>P27+M27</f>
        <v>0</v>
      </c>
      <c r="S27" s="19"/>
      <c r="T27" s="2"/>
      <c r="U27" s="2"/>
      <c r="V27" s="2"/>
      <c r="W27" s="13"/>
      <c r="X27" s="547"/>
      <c r="Y27" s="550"/>
      <c r="Z27" s="591"/>
      <c r="AA27" s="18"/>
      <c r="AB27"/>
      <c r="AF27"/>
      <c r="AG27"/>
      <c r="AH27"/>
    </row>
    <row r="28" spans="1:34" s="6" customFormat="1" x14ac:dyDescent="0.2">
      <c r="A28" s="204"/>
      <c r="B28" s="248"/>
      <c r="C28" s="163"/>
      <c r="D28" s="205"/>
      <c r="E28" s="167"/>
      <c r="F28" s="205"/>
      <c r="G28" s="163"/>
      <c r="H28" s="205"/>
      <c r="I28" s="167"/>
      <c r="J28" s="205"/>
      <c r="K28" s="230"/>
      <c r="L28" s="206"/>
      <c r="M28" s="176"/>
      <c r="N28" s="206"/>
      <c r="O28" s="230"/>
      <c r="P28" s="206"/>
      <c r="Q28" s="209"/>
      <c r="S28" s="19"/>
      <c r="T28" s="2"/>
      <c r="U28" s="2"/>
      <c r="V28" s="2"/>
      <c r="W28" s="13"/>
      <c r="AA28" s="18"/>
      <c r="AB28"/>
      <c r="AC28"/>
      <c r="AD28"/>
      <c r="AE28"/>
      <c r="AF28"/>
      <c r="AG28"/>
      <c r="AH28"/>
    </row>
    <row r="29" spans="1:34" s="6" customFormat="1" x14ac:dyDescent="0.2">
      <c r="A29" s="204"/>
      <c r="B29" s="248"/>
      <c r="C29" s="163"/>
      <c r="D29" s="205"/>
      <c r="E29" s="167"/>
      <c r="F29" s="205"/>
      <c r="G29" s="163"/>
      <c r="H29" s="205"/>
      <c r="I29" s="167"/>
      <c r="J29" s="205"/>
      <c r="K29" s="230"/>
      <c r="L29" s="206"/>
      <c r="M29" s="176"/>
      <c r="N29" s="206"/>
      <c r="O29" s="230"/>
      <c r="P29" s="206"/>
      <c r="Q29" s="209"/>
      <c r="S29" s="335"/>
      <c r="T29" s="331"/>
      <c r="V29" s="330" t="s">
        <v>45</v>
      </c>
      <c r="W29" s="77"/>
      <c r="X29" s="338"/>
      <c r="Y29" s="339">
        <f>IF(X29="",0,X29/X33)</f>
        <v>0</v>
      </c>
      <c r="Z29" s="41" t="s">
        <v>51</v>
      </c>
      <c r="AA29" s="337"/>
      <c r="AB29"/>
      <c r="AC29"/>
      <c r="AD29"/>
      <c r="AE29"/>
      <c r="AF29"/>
      <c r="AG29"/>
      <c r="AH29"/>
    </row>
    <row r="30" spans="1:34" s="6" customFormat="1" ht="15" x14ac:dyDescent="0.25">
      <c r="A30" s="247" t="s">
        <v>21</v>
      </c>
      <c r="B30" s="253" t="str">
        <f>'HOJA DE TRABAJO DE LA UPE'!D64</f>
        <v>PROG. DE INCLUSIÓN Y LA EQUIDAD (PIEE)</v>
      </c>
      <c r="C30" s="163"/>
      <c r="D30" s="205"/>
      <c r="E30" s="167"/>
      <c r="F30" s="205"/>
      <c r="G30" s="163"/>
      <c r="H30" s="205"/>
      <c r="I30" s="167"/>
      <c r="J30" s="205"/>
      <c r="K30" s="239">
        <f>'HOJA DE TRABAJO DE LA UPE'!H42</f>
        <v>0</v>
      </c>
      <c r="L30" s="213">
        <f>'HOJA DE TRABAJO DE LA UPE'!I42</f>
        <v>0</v>
      </c>
      <c r="M30" s="249">
        <f>'HOJA DE TRABAJO DE LA UPE'!J42</f>
        <v>0</v>
      </c>
      <c r="N30" s="206"/>
      <c r="O30" s="239">
        <f>'FRACCIÓN III 1er 2016'!Q30+K30</f>
        <v>0</v>
      </c>
      <c r="P30" s="213">
        <f>O30+L30</f>
        <v>0</v>
      </c>
      <c r="Q30" s="217">
        <f>P30+M30</f>
        <v>0</v>
      </c>
      <c r="S30" s="335"/>
      <c r="T30" s="336"/>
      <c r="V30" s="336"/>
      <c r="W30" s="336"/>
      <c r="X30" s="336"/>
      <c r="Y30" s="336"/>
      <c r="Z30" s="42"/>
      <c r="AA30" s="337"/>
      <c r="AB30"/>
      <c r="AC30"/>
      <c r="AD30"/>
      <c r="AE30"/>
      <c r="AF30"/>
      <c r="AG30"/>
      <c r="AH30"/>
    </row>
    <row r="31" spans="1:34" s="6" customFormat="1" x14ac:dyDescent="0.2">
      <c r="A31" s="204"/>
      <c r="B31" s="248"/>
      <c r="C31" s="163"/>
      <c r="D31" s="205"/>
      <c r="E31" s="167"/>
      <c r="F31" s="205"/>
      <c r="G31" s="163"/>
      <c r="H31" s="205"/>
      <c r="I31" s="167"/>
      <c r="J31" s="205"/>
      <c r="K31" s="230"/>
      <c r="L31" s="206"/>
      <c r="M31" s="176"/>
      <c r="N31" s="206"/>
      <c r="O31" s="230"/>
      <c r="P31" s="206"/>
      <c r="Q31" s="209"/>
      <c r="S31" s="335"/>
      <c r="T31" s="336"/>
      <c r="V31" s="330" t="s">
        <v>46</v>
      </c>
      <c r="W31" s="336"/>
      <c r="X31" s="338"/>
      <c r="Y31" s="339">
        <f>IF(X31="",0,X31/X33)</f>
        <v>0</v>
      </c>
      <c r="Z31" s="41" t="s">
        <v>52</v>
      </c>
      <c r="AA31" s="337"/>
      <c r="AB31"/>
      <c r="AC31"/>
      <c r="AD31"/>
      <c r="AE31"/>
      <c r="AF31"/>
      <c r="AG31"/>
      <c r="AH31"/>
    </row>
    <row r="32" spans="1:34" s="6" customFormat="1" x14ac:dyDescent="0.2">
      <c r="A32" s="204"/>
      <c r="B32" s="248"/>
      <c r="C32" s="163"/>
      <c r="D32" s="205"/>
      <c r="E32" s="167"/>
      <c r="F32" s="205"/>
      <c r="G32" s="163"/>
      <c r="H32" s="205"/>
      <c r="I32" s="167"/>
      <c r="J32" s="205"/>
      <c r="K32" s="230"/>
      <c r="L32" s="206"/>
      <c r="M32" s="176"/>
      <c r="N32" s="206"/>
      <c r="O32" s="230"/>
      <c r="P32" s="206"/>
      <c r="Q32" s="209"/>
      <c r="S32" s="335"/>
      <c r="T32" s="336"/>
      <c r="V32" s="336"/>
      <c r="W32" s="336"/>
      <c r="X32" s="336"/>
      <c r="Y32" s="336"/>
      <c r="Z32" s="42"/>
      <c r="AA32" s="337"/>
      <c r="AB32"/>
      <c r="AC32"/>
      <c r="AD32"/>
      <c r="AE32"/>
      <c r="AF32"/>
      <c r="AG32"/>
      <c r="AH32"/>
    </row>
    <row r="33" spans="1:34" s="6" customFormat="1" ht="15.75" thickBot="1" x14ac:dyDescent="0.3">
      <c r="A33" s="247" t="s">
        <v>21</v>
      </c>
      <c r="B33" s="579" t="str">
        <f>'HOJA DE TRABAJO DE LA UPE'!D65</f>
        <v>PROG. PARA EL DESARROLLO PROFESIONAL DOCENTE (PRODEP)</v>
      </c>
      <c r="C33" s="163"/>
      <c r="D33" s="205"/>
      <c r="E33" s="167"/>
      <c r="F33" s="205"/>
      <c r="G33" s="163"/>
      <c r="H33" s="205"/>
      <c r="I33" s="167"/>
      <c r="J33" s="205"/>
      <c r="K33" s="239">
        <f>'HOJA DE TRABAJO DE LA UPE'!H44</f>
        <v>0</v>
      </c>
      <c r="L33" s="213">
        <f>'HOJA DE TRABAJO DE LA UPE'!I44</f>
        <v>0</v>
      </c>
      <c r="M33" s="249">
        <f>'HOJA DE TRABAJO DE LA UPE'!J44</f>
        <v>0</v>
      </c>
      <c r="N33" s="206"/>
      <c r="O33" s="239">
        <f>'FRACCIÓN III 1er 2016'!Q33+K33</f>
        <v>0</v>
      </c>
      <c r="P33" s="213">
        <f>O33+L33</f>
        <v>0</v>
      </c>
      <c r="Q33" s="217">
        <f>P33+M33</f>
        <v>0</v>
      </c>
      <c r="S33" s="335"/>
      <c r="T33" s="336"/>
      <c r="V33" s="81" t="s">
        <v>48</v>
      </c>
      <c r="W33" s="77"/>
      <c r="X33" s="340">
        <f>X29+X31</f>
        <v>0</v>
      </c>
      <c r="Y33" s="339">
        <f>Y29+Y31</f>
        <v>0</v>
      </c>
      <c r="Z33" s="41" t="s">
        <v>53</v>
      </c>
      <c r="AA33" s="337"/>
      <c r="AB33"/>
      <c r="AC33"/>
      <c r="AD33"/>
      <c r="AE33"/>
      <c r="AF33"/>
      <c r="AG33"/>
      <c r="AH33"/>
    </row>
    <row r="34" spans="1:34" s="6" customFormat="1" ht="14.25" thickTop="1" thickBot="1" x14ac:dyDescent="0.25">
      <c r="A34" s="204"/>
      <c r="B34" s="579"/>
      <c r="C34" s="163"/>
      <c r="D34" s="205"/>
      <c r="E34" s="167"/>
      <c r="F34" s="205"/>
      <c r="G34" s="163"/>
      <c r="H34" s="205"/>
      <c r="I34" s="167"/>
      <c r="J34" s="205"/>
      <c r="K34" s="230"/>
      <c r="L34" s="206"/>
      <c r="M34" s="176"/>
      <c r="N34" s="206"/>
      <c r="O34" s="230"/>
      <c r="P34" s="206"/>
      <c r="Q34" s="209"/>
      <c r="S34" s="341"/>
      <c r="T34" s="342"/>
      <c r="U34" s="342"/>
      <c r="V34" s="342"/>
      <c r="W34" s="342"/>
      <c r="X34" s="342"/>
      <c r="Y34" s="342"/>
      <c r="Z34" s="342"/>
      <c r="AA34" s="343"/>
      <c r="AB34"/>
      <c r="AC34"/>
      <c r="AD34"/>
      <c r="AE34"/>
      <c r="AF34"/>
      <c r="AG34"/>
      <c r="AH34"/>
    </row>
    <row r="35" spans="1:34" s="6" customFormat="1" x14ac:dyDescent="0.2">
      <c r="A35" s="204"/>
      <c r="B35" s="248"/>
      <c r="C35" s="163"/>
      <c r="D35" s="205"/>
      <c r="E35" s="167"/>
      <c r="F35" s="205"/>
      <c r="G35" s="163"/>
      <c r="H35" s="205"/>
      <c r="I35" s="167"/>
      <c r="J35" s="205"/>
      <c r="K35" s="230"/>
      <c r="L35" s="206"/>
      <c r="M35" s="176"/>
      <c r="N35" s="206"/>
      <c r="O35" s="230"/>
      <c r="P35" s="206"/>
      <c r="Q35" s="209"/>
      <c r="S35"/>
      <c r="T35"/>
      <c r="U35"/>
      <c r="V35"/>
      <c r="W35"/>
      <c r="X35"/>
      <c r="Y35"/>
      <c r="Z35"/>
      <c r="AA35"/>
      <c r="AB35"/>
      <c r="AC35"/>
      <c r="AD35"/>
      <c r="AE35"/>
      <c r="AF35"/>
      <c r="AG35"/>
      <c r="AH35"/>
    </row>
    <row r="36" spans="1:34" s="6" customFormat="1" ht="15" x14ac:dyDescent="0.25">
      <c r="A36" s="247" t="s">
        <v>21</v>
      </c>
      <c r="B36" s="579" t="str">
        <f>'HOJA DE TRABAJO DE LA UPE'!D66</f>
        <v>PROG. DE FORTALECIMIENTO DE LA CALIDAD EDUCATIVA (PFCE)</v>
      </c>
      <c r="C36" s="163"/>
      <c r="D36" s="205"/>
      <c r="E36" s="167"/>
      <c r="F36" s="205"/>
      <c r="G36" s="163"/>
      <c r="H36" s="205"/>
      <c r="I36" s="167"/>
      <c r="J36" s="205"/>
      <c r="K36" s="239">
        <f>'HOJA DE TRABAJO DE LA UPE'!H46</f>
        <v>0</v>
      </c>
      <c r="L36" s="213">
        <f>'HOJA DE TRABAJO DE LA UPE'!I46</f>
        <v>0</v>
      </c>
      <c r="M36" s="249">
        <f>'HOJA DE TRABAJO DE LA UPE'!J46</f>
        <v>0</v>
      </c>
      <c r="N36" s="206"/>
      <c r="O36" s="239">
        <f>'FRACCIÓN III 1er 2016'!Q36+K36</f>
        <v>0</v>
      </c>
      <c r="P36" s="213">
        <f>O36+L36</f>
        <v>0</v>
      </c>
      <c r="Q36" s="217">
        <f>P36+M36</f>
        <v>0</v>
      </c>
      <c r="S36" s="336"/>
      <c r="T36" s="336"/>
      <c r="U36"/>
      <c r="V36" s="537" t="s">
        <v>83</v>
      </c>
      <c r="W36" s="538"/>
      <c r="X36" s="538"/>
      <c r="Y36" s="539"/>
      <c r="Z36" s="540" t="s">
        <v>243</v>
      </c>
      <c r="AA36" s="130"/>
      <c r="AB36"/>
      <c r="AC36"/>
      <c r="AD36"/>
      <c r="AE36"/>
      <c r="AF36"/>
      <c r="AG36"/>
      <c r="AH36"/>
    </row>
    <row r="37" spans="1:34" s="6" customFormat="1" x14ac:dyDescent="0.2">
      <c r="A37" s="204"/>
      <c r="B37" s="579"/>
      <c r="C37" s="163"/>
      <c r="D37" s="205"/>
      <c r="E37" s="167"/>
      <c r="F37" s="205"/>
      <c r="G37" s="163"/>
      <c r="H37" s="205"/>
      <c r="I37" s="167"/>
      <c r="J37" s="205"/>
      <c r="K37" s="230"/>
      <c r="L37" s="206"/>
      <c r="M37" s="176"/>
      <c r="N37" s="206"/>
      <c r="O37" s="230"/>
      <c r="P37" s="206"/>
      <c r="Q37" s="209"/>
      <c r="U37"/>
      <c r="V37" s="100" t="s">
        <v>84</v>
      </c>
      <c r="W37" s="323" t="s">
        <v>85</v>
      </c>
      <c r="X37" s="100" t="s">
        <v>86</v>
      </c>
      <c r="Y37" s="100" t="s">
        <v>87</v>
      </c>
      <c r="Z37" s="541" t="s">
        <v>48</v>
      </c>
      <c r="AA37"/>
      <c r="AC37"/>
      <c r="AD37"/>
      <c r="AE37"/>
      <c r="AF37"/>
      <c r="AG37"/>
      <c r="AH37"/>
    </row>
    <row r="38" spans="1:34" s="6" customFormat="1" x14ac:dyDescent="0.2">
      <c r="A38" s="204"/>
      <c r="B38" s="248"/>
      <c r="C38" s="163"/>
      <c r="D38" s="205"/>
      <c r="E38" s="167"/>
      <c r="F38" s="205"/>
      <c r="G38" s="163"/>
      <c r="H38" s="205"/>
      <c r="I38" s="167"/>
      <c r="J38" s="205"/>
      <c r="K38" s="230"/>
      <c r="L38" s="206"/>
      <c r="M38" s="176"/>
      <c r="N38" s="206"/>
      <c r="O38" s="230"/>
      <c r="P38" s="206"/>
      <c r="Q38" s="209"/>
      <c r="U38" s="10" t="s">
        <v>82</v>
      </c>
      <c r="V38" s="146">
        <f>'FRACCIÓN III 1er 2016'!V38</f>
        <v>0</v>
      </c>
      <c r="W38" s="324">
        <f>W42*$Y29</f>
        <v>0</v>
      </c>
      <c r="X38" s="104"/>
      <c r="Y38" s="101"/>
      <c r="Z38" s="101">
        <f>V38+W38+X38+Y38</f>
        <v>0</v>
      </c>
      <c r="AA38"/>
      <c r="AC38"/>
      <c r="AD38"/>
      <c r="AE38"/>
      <c r="AF38"/>
      <c r="AG38"/>
      <c r="AH38"/>
    </row>
    <row r="39" spans="1:34" s="6" customFormat="1" ht="15" x14ac:dyDescent="0.25">
      <c r="A39" s="247" t="s">
        <v>21</v>
      </c>
      <c r="B39" s="253" t="str">
        <f>'HOJA DE TRABAJO DE LA UPE'!D67</f>
        <v>AAA</v>
      </c>
      <c r="C39" s="163"/>
      <c r="D39" s="205"/>
      <c r="E39" s="167"/>
      <c r="F39" s="205"/>
      <c r="G39" s="163"/>
      <c r="H39" s="205"/>
      <c r="I39" s="167"/>
      <c r="J39" s="205"/>
      <c r="K39" s="239">
        <f>'HOJA DE TRABAJO DE LA UPE'!H48</f>
        <v>0</v>
      </c>
      <c r="L39" s="213">
        <f>'HOJA DE TRABAJO DE LA UPE'!I48</f>
        <v>0</v>
      </c>
      <c r="M39" s="249">
        <f>'HOJA DE TRABAJO DE LA UPE'!J48</f>
        <v>0</v>
      </c>
      <c r="N39" s="206"/>
      <c r="O39" s="239">
        <f>'FRACCIÓN III 1er 2016'!Q39+K39</f>
        <v>0</v>
      </c>
      <c r="P39" s="213">
        <f>O39+L39</f>
        <v>0</v>
      </c>
      <c r="Q39" s="217">
        <f>P39+M39</f>
        <v>0</v>
      </c>
      <c r="S39"/>
      <c r="T39"/>
      <c r="U39"/>
      <c r="V39" s="101"/>
      <c r="W39" s="324"/>
      <c r="X39" s="101"/>
      <c r="Y39" s="101"/>
      <c r="Z39" s="101"/>
      <c r="AA39"/>
      <c r="AB39"/>
      <c r="AC39"/>
      <c r="AD39"/>
      <c r="AE39"/>
      <c r="AF39"/>
      <c r="AG39"/>
      <c r="AH39"/>
    </row>
    <row r="40" spans="1:34" s="6" customFormat="1" x14ac:dyDescent="0.2">
      <c r="A40" s="204"/>
      <c r="B40" s="248"/>
      <c r="C40" s="163"/>
      <c r="D40" s="205"/>
      <c r="E40" s="167"/>
      <c r="F40" s="205"/>
      <c r="G40" s="163"/>
      <c r="H40" s="205"/>
      <c r="I40" s="167"/>
      <c r="J40" s="205"/>
      <c r="K40" s="230"/>
      <c r="L40" s="206"/>
      <c r="M40" s="176"/>
      <c r="N40" s="206"/>
      <c r="O40" s="230"/>
      <c r="P40" s="206"/>
      <c r="Q40" s="209"/>
      <c r="R40"/>
      <c r="S40"/>
      <c r="T40"/>
      <c r="U40" s="10" t="s">
        <v>46</v>
      </c>
      <c r="V40" s="103">
        <f>'FRACCIÓN III 1er 2016'!V40</f>
        <v>0</v>
      </c>
      <c r="W40" s="325">
        <f>W42*$Y31</f>
        <v>0</v>
      </c>
      <c r="X40" s="103"/>
      <c r="Y40" s="103"/>
      <c r="Z40" s="103">
        <f>V40+W40+X40+Y40</f>
        <v>0</v>
      </c>
      <c r="AA40"/>
      <c r="AB40"/>
      <c r="AC40"/>
      <c r="AD40"/>
      <c r="AE40"/>
      <c r="AF40"/>
      <c r="AG40"/>
      <c r="AH40"/>
    </row>
    <row r="41" spans="1:34" s="6" customFormat="1" x14ac:dyDescent="0.2">
      <c r="A41" s="204"/>
      <c r="B41" s="159"/>
      <c r="C41" s="163"/>
      <c r="D41" s="205"/>
      <c r="E41" s="167"/>
      <c r="F41" s="205"/>
      <c r="G41" s="163"/>
      <c r="H41" s="205"/>
      <c r="I41" s="167"/>
      <c r="J41" s="205"/>
      <c r="K41" s="230"/>
      <c r="L41" s="206"/>
      <c r="M41" s="176"/>
      <c r="N41" s="206"/>
      <c r="O41" s="230"/>
      <c r="P41" s="206"/>
      <c r="Q41" s="209"/>
      <c r="R41"/>
      <c r="S41"/>
      <c r="T41"/>
      <c r="U41" s="10"/>
      <c r="V41" s="145"/>
      <c r="W41" s="326"/>
      <c r="X41" s="145"/>
      <c r="Y41" s="145"/>
      <c r="Z41" s="145"/>
      <c r="AA41"/>
      <c r="AB41"/>
      <c r="AC41"/>
      <c r="AD41"/>
      <c r="AE41"/>
      <c r="AF41"/>
      <c r="AG41"/>
      <c r="AH41"/>
    </row>
    <row r="42" spans="1:34" s="6" customFormat="1" ht="15.75" thickBot="1" x14ac:dyDescent="0.3">
      <c r="A42" s="247" t="s">
        <v>21</v>
      </c>
      <c r="B42" s="253" t="str">
        <f>'HOJA DE TRABAJO DE LA UPE'!D68</f>
        <v>BBB</v>
      </c>
      <c r="C42" s="163"/>
      <c r="D42" s="205"/>
      <c r="E42" s="167"/>
      <c r="F42" s="205"/>
      <c r="G42" s="163"/>
      <c r="H42" s="205"/>
      <c r="I42" s="167"/>
      <c r="J42" s="205"/>
      <c r="K42" s="239">
        <f>'HOJA DE TRABAJO DE LA UPE'!H50</f>
        <v>0</v>
      </c>
      <c r="L42" s="213">
        <f>'HOJA DE TRABAJO DE LA UPE'!I50</f>
        <v>0</v>
      </c>
      <c r="M42" s="249">
        <f>'HOJA DE TRABAJO DE LA UPE'!J50</f>
        <v>0</v>
      </c>
      <c r="N42" s="206"/>
      <c r="O42" s="239">
        <f>'FRACCIÓN III 1er 2016'!Q42+K42</f>
        <v>0</v>
      </c>
      <c r="P42" s="213">
        <f>O42+L42</f>
        <v>0</v>
      </c>
      <c r="Q42" s="217">
        <f>P42+M42</f>
        <v>0</v>
      </c>
      <c r="R42"/>
      <c r="S42"/>
      <c r="T42"/>
      <c r="U42"/>
      <c r="V42" s="102">
        <f>V38+V40</f>
        <v>0</v>
      </c>
      <c r="W42" s="327">
        <f>'FRACCIÓN I 2016'!L12-'FRACCIÓN I 2016'!F12</f>
        <v>0</v>
      </c>
      <c r="X42" s="102">
        <v>0</v>
      </c>
      <c r="Y42" s="102">
        <v>0</v>
      </c>
      <c r="Z42" s="102">
        <f>Z38+Z40</f>
        <v>0</v>
      </c>
      <c r="AA42"/>
      <c r="AB42"/>
      <c r="AC42"/>
      <c r="AD42"/>
      <c r="AE42"/>
      <c r="AF42"/>
      <c r="AG42"/>
      <c r="AH42"/>
    </row>
    <row r="43" spans="1:34" ht="13.5" thickTop="1" x14ac:dyDescent="0.2">
      <c r="A43" s="204"/>
      <c r="B43" s="248"/>
      <c r="C43" s="163"/>
      <c r="D43" s="205"/>
      <c r="E43" s="167"/>
      <c r="F43" s="205"/>
      <c r="G43" s="163"/>
      <c r="H43" s="205"/>
      <c r="I43" s="167"/>
      <c r="J43" s="205"/>
      <c r="K43" s="230"/>
      <c r="L43" s="206"/>
      <c r="M43" s="176"/>
      <c r="N43" s="206"/>
      <c r="O43" s="230"/>
      <c r="P43" s="206"/>
      <c r="Q43" s="209"/>
      <c r="R43" s="2"/>
      <c r="U43" s="10"/>
      <c r="V43" s="105"/>
      <c r="W43" s="105"/>
      <c r="X43" s="105"/>
    </row>
    <row r="44" spans="1:34" s="6" customFormat="1" ht="13.5" thickBot="1" x14ac:dyDescent="0.25">
      <c r="A44" s="220"/>
      <c r="B44" s="255"/>
      <c r="C44" s="256"/>
      <c r="D44" s="221"/>
      <c r="E44" s="257"/>
      <c r="F44" s="221"/>
      <c r="G44" s="256"/>
      <c r="H44" s="221"/>
      <c r="I44" s="257"/>
      <c r="J44" s="221"/>
      <c r="K44" s="258"/>
      <c r="L44" s="222"/>
      <c r="M44" s="259"/>
      <c r="N44" s="222"/>
      <c r="O44" s="258"/>
      <c r="P44" s="222"/>
      <c r="Q44" s="223"/>
      <c r="R44" s="2"/>
      <c r="S44"/>
      <c r="T44" s="39"/>
      <c r="AB44"/>
      <c r="AC44"/>
      <c r="AD44"/>
      <c r="AE44"/>
      <c r="AF44"/>
      <c r="AG44"/>
      <c r="AH44"/>
    </row>
    <row r="45" spans="1:34" s="6" customFormat="1" ht="15.75" x14ac:dyDescent="0.25">
      <c r="A45" s="204"/>
      <c r="B45" s="205"/>
      <c r="C45" s="205"/>
      <c r="D45" s="205"/>
      <c r="E45" s="205"/>
      <c r="F45" s="205"/>
      <c r="G45" s="205"/>
      <c r="H45" s="205"/>
      <c r="I45" s="205"/>
      <c r="J45" s="205"/>
      <c r="K45" s="206"/>
      <c r="L45" s="206"/>
      <c r="M45" s="206"/>
      <c r="N45" s="206"/>
      <c r="O45" s="206"/>
      <c r="P45" s="206"/>
      <c r="Q45" s="260"/>
      <c r="R45" s="2"/>
      <c r="T45" s="362"/>
      <c r="U45" s="577" t="s">
        <v>262</v>
      </c>
      <c r="V45" s="578"/>
      <c r="AB45"/>
      <c r="AC45"/>
      <c r="AD45"/>
      <c r="AE45"/>
      <c r="AF45"/>
      <c r="AG45"/>
      <c r="AH45"/>
    </row>
    <row r="46" spans="1:34" s="6" customFormat="1" ht="12.75" customHeight="1" x14ac:dyDescent="0.2">
      <c r="A46" s="204"/>
      <c r="B46" s="205"/>
      <c r="C46" s="205"/>
      <c r="D46" s="205"/>
      <c r="E46" s="205"/>
      <c r="F46" s="205"/>
      <c r="G46" s="205"/>
      <c r="H46" s="205"/>
      <c r="I46" s="205"/>
      <c r="J46" s="205"/>
      <c r="K46" s="206"/>
      <c r="L46" s="206"/>
      <c r="M46" s="206"/>
      <c r="N46" s="206"/>
      <c r="O46" s="206"/>
      <c r="P46" s="206"/>
      <c r="Q46" s="209"/>
      <c r="R46"/>
      <c r="T46" s="362"/>
      <c r="U46" s="363" t="s">
        <v>248</v>
      </c>
      <c r="V46" s="364"/>
      <c r="AB46"/>
      <c r="AC46"/>
      <c r="AD46"/>
      <c r="AE46"/>
      <c r="AF46"/>
      <c r="AG46"/>
      <c r="AH46"/>
    </row>
    <row r="47" spans="1:34" s="6" customFormat="1" ht="13.5" customHeight="1" thickBot="1" x14ac:dyDescent="0.25">
      <c r="A47" s="204"/>
      <c r="B47" s="261" t="s">
        <v>20</v>
      </c>
      <c r="C47" s="262">
        <f>C12+C15+C18+C21+C24+C27+C30+C33+C36+C39+C42</f>
        <v>0</v>
      </c>
      <c r="D47" s="262">
        <f t="shared" ref="D47:E47" si="0">D12+D15+D18+D21+D24+D27+D30+D33+D36+D39+D42</f>
        <v>0</v>
      </c>
      <c r="E47" s="262">
        <f t="shared" si="0"/>
        <v>0</v>
      </c>
      <c r="F47" s="261"/>
      <c r="G47" s="262">
        <f>G12+G15+G18+G21+G24+G27+G30+G33+G36+G39+G42</f>
        <v>0</v>
      </c>
      <c r="H47" s="262">
        <f t="shared" ref="H47:I47" si="1">H12+H15+H18+H21+H24+H27+H30+H33+H36+H39+H42</f>
        <v>0</v>
      </c>
      <c r="I47" s="262">
        <f t="shared" si="1"/>
        <v>0</v>
      </c>
      <c r="J47" s="261"/>
      <c r="K47" s="262">
        <f>K12+K15+K18+K21+K24+K27+K30+K33+K36+K39+K42</f>
        <v>0</v>
      </c>
      <c r="L47" s="262">
        <f t="shared" ref="L47:M47" si="2">L12+L15+L18+L21+L24+L27+L30+L33+L36+L39+L42</f>
        <v>0</v>
      </c>
      <c r="M47" s="262">
        <f t="shared" si="2"/>
        <v>0</v>
      </c>
      <c r="N47" s="263"/>
      <c r="O47" s="262">
        <f>O12+O15+O18+O21+O24+O27+O30+O33+O36+O39+O42</f>
        <v>0</v>
      </c>
      <c r="P47" s="262">
        <f t="shared" ref="P47:Q47" si="3">P12+P15+P18+P21+P24+P27+P30+P33+P36+P39+P42</f>
        <v>0</v>
      </c>
      <c r="Q47" s="264">
        <f t="shared" si="3"/>
        <v>0</v>
      </c>
      <c r="R47"/>
      <c r="T47" s="362"/>
      <c r="U47" s="365"/>
      <c r="V47" s="366"/>
      <c r="AB47"/>
      <c r="AC47"/>
      <c r="AD47"/>
      <c r="AE47"/>
      <c r="AF47"/>
      <c r="AG47"/>
      <c r="AH47"/>
    </row>
    <row r="48" spans="1:34" s="6" customFormat="1" ht="13.5" thickTop="1" x14ac:dyDescent="0.2">
      <c r="A48" s="204"/>
      <c r="C48" s="353"/>
      <c r="D48" s="353"/>
      <c r="E48" s="353"/>
      <c r="F48" s="353"/>
      <c r="G48" s="353"/>
      <c r="H48" s="353"/>
      <c r="I48" s="353"/>
      <c r="J48" s="353"/>
      <c r="K48" s="353"/>
      <c r="L48" s="353"/>
      <c r="M48" s="353"/>
      <c r="N48" s="353"/>
      <c r="O48" s="353"/>
      <c r="P48" s="353"/>
      <c r="Q48" s="333"/>
      <c r="R48" s="9"/>
      <c r="T48" s="362" t="s">
        <v>263</v>
      </c>
      <c r="U48" s="367" t="s">
        <v>52</v>
      </c>
      <c r="V48" s="368">
        <f>+M49</f>
        <v>0</v>
      </c>
      <c r="AB48"/>
      <c r="AC48"/>
      <c r="AD48"/>
      <c r="AE48"/>
      <c r="AF48"/>
      <c r="AG48"/>
      <c r="AH48"/>
    </row>
    <row r="49" spans="1:34" s="6" customFormat="1" x14ac:dyDescent="0.2">
      <c r="A49" s="204"/>
      <c r="B49" s="261" t="s">
        <v>19</v>
      </c>
      <c r="C49" s="332">
        <f>C47</f>
        <v>0</v>
      </c>
      <c r="D49" s="332">
        <f>D47+C49</f>
        <v>0</v>
      </c>
      <c r="E49" s="332">
        <f>E47+D49</f>
        <v>0</v>
      </c>
      <c r="F49" s="261"/>
      <c r="G49" s="332">
        <f>G47+E49</f>
        <v>0</v>
      </c>
      <c r="H49" s="332">
        <f>H47+G49</f>
        <v>0</v>
      </c>
      <c r="I49" s="332">
        <f>I47+H49</f>
        <v>0</v>
      </c>
      <c r="J49" s="261"/>
      <c r="K49" s="332">
        <f>K47+I49</f>
        <v>0</v>
      </c>
      <c r="L49" s="332">
        <f>L47+K49</f>
        <v>0</v>
      </c>
      <c r="M49" s="332">
        <f>M47+L49</f>
        <v>0</v>
      </c>
      <c r="N49" s="263"/>
      <c r="O49" s="332">
        <f>C47+G47+K47</f>
        <v>0</v>
      </c>
      <c r="P49" s="332">
        <f>D47+H47+L47+O49</f>
        <v>0</v>
      </c>
      <c r="Q49" s="334">
        <f>E47+I47+M47+P49</f>
        <v>0</v>
      </c>
      <c r="R49"/>
      <c r="T49" s="362"/>
      <c r="U49" s="367"/>
      <c r="V49" s="366"/>
      <c r="AB49"/>
      <c r="AC49" s="4"/>
      <c r="AD49" s="4"/>
      <c r="AE49" s="4"/>
      <c r="AF49" s="4"/>
      <c r="AG49" s="4"/>
      <c r="AH49" s="4"/>
    </row>
    <row r="50" spans="1:34" s="6" customFormat="1" x14ac:dyDescent="0.2">
      <c r="A50" s="204"/>
      <c r="B50" s="261"/>
      <c r="C50" s="261"/>
      <c r="D50" s="261"/>
      <c r="E50" s="261"/>
      <c r="F50" s="261"/>
      <c r="G50" s="261"/>
      <c r="H50" s="261"/>
      <c r="I50" s="261"/>
      <c r="J50" s="261"/>
      <c r="K50" s="261"/>
      <c r="L50" s="261"/>
      <c r="M50" s="261"/>
      <c r="N50" s="263"/>
      <c r="O50" s="261"/>
      <c r="P50" s="261"/>
      <c r="Q50" s="265"/>
      <c r="R50"/>
      <c r="T50" s="362" t="s">
        <v>263</v>
      </c>
      <c r="U50" s="367" t="s">
        <v>51</v>
      </c>
      <c r="V50" s="369">
        <f>+'FRACCION II  2do 2016'!U54</f>
        <v>0</v>
      </c>
      <c r="AB50" s="4"/>
      <c r="AC50"/>
      <c r="AD50"/>
      <c r="AE50"/>
      <c r="AF50"/>
      <c r="AG50"/>
      <c r="AH50"/>
    </row>
    <row r="51" spans="1:34" x14ac:dyDescent="0.2">
      <c r="A51" s="266"/>
      <c r="B51" s="261" t="s">
        <v>139</v>
      </c>
      <c r="C51" s="267"/>
      <c r="D51" s="268"/>
      <c r="E51" s="268">
        <f>C47+D47+E47</f>
        <v>0</v>
      </c>
      <c r="F51" s="267"/>
      <c r="G51" s="267"/>
      <c r="H51" s="268"/>
      <c r="I51" s="268">
        <f>G47+H47+I47</f>
        <v>0</v>
      </c>
      <c r="J51" s="267"/>
      <c r="K51" s="267"/>
      <c r="L51" s="268"/>
      <c r="M51" s="268">
        <f>K47+L47+M47</f>
        <v>0</v>
      </c>
      <c r="N51" s="267"/>
      <c r="O51" s="267"/>
      <c r="P51" s="268"/>
      <c r="Q51" s="269">
        <f>E51+I51+M51</f>
        <v>0</v>
      </c>
      <c r="T51" s="370"/>
      <c r="U51" s="371"/>
      <c r="V51" s="372"/>
    </row>
    <row r="52" spans="1:34" x14ac:dyDescent="0.2">
      <c r="A52" s="204"/>
      <c r="B52" s="205"/>
      <c r="C52" s="205"/>
      <c r="D52" s="205"/>
      <c r="E52" s="205"/>
      <c r="F52" s="205"/>
      <c r="G52" s="205"/>
      <c r="H52" s="205"/>
      <c r="I52" s="205"/>
      <c r="J52" s="205"/>
      <c r="K52" s="205"/>
      <c r="L52" s="205"/>
      <c r="M52" s="205"/>
      <c r="N52" s="205"/>
      <c r="O52" s="205"/>
      <c r="P52" s="205"/>
      <c r="Q52" s="254"/>
      <c r="T52" s="370" t="s">
        <v>264</v>
      </c>
      <c r="U52" s="367" t="s">
        <v>53</v>
      </c>
      <c r="V52" s="373">
        <f>+'FRACCIÓN I 2016'!L50</f>
        <v>0</v>
      </c>
    </row>
    <row r="53" spans="1:34" x14ac:dyDescent="0.2">
      <c r="A53" s="272"/>
      <c r="B53" s="126"/>
      <c r="C53" s="126"/>
      <c r="D53" s="126"/>
      <c r="E53" s="126"/>
      <c r="F53" s="126"/>
      <c r="G53" s="126"/>
      <c r="H53" s="126"/>
      <c r="I53" s="126"/>
      <c r="J53" s="126"/>
      <c r="K53" s="126"/>
      <c r="L53" s="126"/>
      <c r="M53" s="126"/>
      <c r="N53" s="126"/>
      <c r="O53" s="126"/>
      <c r="P53" s="126"/>
      <c r="Q53" s="273"/>
      <c r="T53" s="370"/>
      <c r="U53" s="365"/>
      <c r="V53" s="366"/>
    </row>
    <row r="54" spans="1:34" ht="13.5" thickBot="1" x14ac:dyDescent="0.25">
      <c r="A54" s="274"/>
      <c r="B54" s="275"/>
      <c r="C54" s="275"/>
      <c r="D54" s="275"/>
      <c r="E54" s="275"/>
      <c r="F54" s="275"/>
      <c r="G54" s="275"/>
      <c r="H54" s="275"/>
      <c r="I54" s="275"/>
      <c r="J54" s="275"/>
      <c r="K54" s="275"/>
      <c r="L54" s="275"/>
      <c r="M54" s="275"/>
      <c r="N54" s="275"/>
      <c r="O54" s="275"/>
      <c r="P54" s="275"/>
      <c r="Q54" s="276"/>
      <c r="T54" s="374" t="s">
        <v>265</v>
      </c>
      <c r="U54" s="365"/>
      <c r="V54" s="375">
        <f>+V48+V50-V52</f>
        <v>0</v>
      </c>
    </row>
    <row r="55" spans="1:34" x14ac:dyDescent="0.2">
      <c r="T55" s="376"/>
      <c r="U55" s="377"/>
      <c r="V55" s="378"/>
    </row>
  </sheetData>
  <mergeCells count="39">
    <mergeCell ref="C8:E8"/>
    <mergeCell ref="G8:I8"/>
    <mergeCell ref="A1:Q1"/>
    <mergeCell ref="A2:Q2"/>
    <mergeCell ref="A3:Q3"/>
    <mergeCell ref="A4:Q4"/>
    <mergeCell ref="A5:Q5"/>
    <mergeCell ref="S2:AA2"/>
    <mergeCell ref="S20:AA20"/>
    <mergeCell ref="U22:Y22"/>
    <mergeCell ref="X24:X27"/>
    <mergeCell ref="Y24:Y27"/>
    <mergeCell ref="Z24:Z27"/>
    <mergeCell ref="Y7:AA8"/>
    <mergeCell ref="S9:U9"/>
    <mergeCell ref="V9:X9"/>
    <mergeCell ref="Y9:AA9"/>
    <mergeCell ref="V7:X8"/>
    <mergeCell ref="S7:U8"/>
    <mergeCell ref="S4:AA4"/>
    <mergeCell ref="S5:AA5"/>
    <mergeCell ref="S6:U6"/>
    <mergeCell ref="V6:X6"/>
    <mergeCell ref="U45:V45"/>
    <mergeCell ref="B18:B19"/>
    <mergeCell ref="B33:B34"/>
    <mergeCell ref="B36:B37"/>
    <mergeCell ref="AC5:AH7"/>
    <mergeCell ref="AB7:AB8"/>
    <mergeCell ref="Y6:AA6"/>
    <mergeCell ref="V36:Y36"/>
    <mergeCell ref="Z36:Z37"/>
    <mergeCell ref="O6:Q6"/>
    <mergeCell ref="A6:M6"/>
    <mergeCell ref="A7:A9"/>
    <mergeCell ref="B7:B9"/>
    <mergeCell ref="K8:M8"/>
    <mergeCell ref="O7:Q8"/>
    <mergeCell ref="C7:M7"/>
  </mergeCells>
  <printOptions horizontalCentered="1"/>
  <pageMargins left="0.78740157480314965" right="0.39370078740157483" top="0.39370078740157483" bottom="0.39370078740157483" header="0.31496062992125984" footer="0.31496062992125984"/>
  <pageSetup scale="30" fitToHeight="2" orientation="landscape"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H55"/>
  <sheetViews>
    <sheetView topLeftCell="A4" zoomScale="50" zoomScaleNormal="50" workbookViewId="0">
      <selection activeCell="S1" sqref="S1:AH56"/>
    </sheetView>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8.7109375" customWidth="1"/>
    <col min="19" max="19" width="9.140625" customWidth="1"/>
    <col min="20" max="20" width="12.7109375" customWidth="1"/>
    <col min="21" max="21" width="12" customWidth="1"/>
    <col min="23" max="23" width="15.28515625" customWidth="1"/>
    <col min="24" max="24" width="15" customWidth="1"/>
    <col min="25" max="25" width="12.85546875" customWidth="1"/>
    <col min="26" max="26" width="14.140625" customWidth="1"/>
    <col min="27" max="27" width="14.7109375" customWidth="1"/>
    <col min="28" max="28" width="9.42578125" customWidth="1"/>
  </cols>
  <sheetData>
    <row r="1" spans="1:34" s="137" customFormat="1" ht="20.25" customHeight="1" x14ac:dyDescent="0.2">
      <c r="A1" s="571" t="s">
        <v>215</v>
      </c>
      <c r="B1" s="572"/>
      <c r="C1" s="572"/>
      <c r="D1" s="572"/>
      <c r="E1" s="572"/>
      <c r="F1" s="572"/>
      <c r="G1" s="572"/>
      <c r="H1" s="572"/>
      <c r="I1" s="572"/>
      <c r="J1" s="572"/>
      <c r="K1" s="572"/>
      <c r="L1" s="572"/>
      <c r="M1" s="572"/>
      <c r="N1" s="572"/>
      <c r="O1" s="572"/>
      <c r="P1" s="572"/>
      <c r="Q1" s="572"/>
      <c r="R1" s="136"/>
      <c r="S1" s="136"/>
      <c r="T1" s="136"/>
    </row>
    <row r="2" spans="1:34" s="137" customFormat="1" ht="20.25" customHeight="1" x14ac:dyDescent="0.2">
      <c r="A2" s="572" t="s">
        <v>121</v>
      </c>
      <c r="B2" s="572"/>
      <c r="C2" s="572"/>
      <c r="D2" s="572"/>
      <c r="E2" s="572"/>
      <c r="F2" s="572"/>
      <c r="G2" s="572"/>
      <c r="H2" s="572"/>
      <c r="I2" s="572"/>
      <c r="J2" s="572"/>
      <c r="K2" s="572"/>
      <c r="L2" s="572"/>
      <c r="M2" s="572"/>
      <c r="N2" s="572"/>
      <c r="O2" s="572"/>
      <c r="P2" s="572"/>
      <c r="Q2" s="572"/>
      <c r="R2" s="136"/>
      <c r="S2" s="551" t="s">
        <v>214</v>
      </c>
      <c r="T2" s="552"/>
      <c r="U2" s="552"/>
      <c r="V2" s="552"/>
      <c r="W2" s="552"/>
      <c r="X2" s="552"/>
      <c r="Y2" s="552"/>
      <c r="Z2" s="552"/>
      <c r="AA2" s="553"/>
    </row>
    <row r="3" spans="1:34" s="137" customFormat="1" ht="20.25" customHeight="1" x14ac:dyDescent="0.2">
      <c r="A3" s="572" t="s">
        <v>14</v>
      </c>
      <c r="B3" s="572"/>
      <c r="C3" s="572"/>
      <c r="D3" s="572"/>
      <c r="E3" s="572"/>
      <c r="F3" s="572"/>
      <c r="G3" s="572"/>
      <c r="H3" s="572"/>
      <c r="I3" s="572"/>
      <c r="J3" s="572"/>
      <c r="K3" s="572"/>
      <c r="L3" s="572"/>
      <c r="M3" s="572"/>
      <c r="N3" s="572"/>
      <c r="O3" s="572"/>
      <c r="P3" s="572"/>
      <c r="Q3" s="572"/>
      <c r="R3" s="136"/>
      <c r="S3" s="136"/>
      <c r="T3" s="136"/>
    </row>
    <row r="4" spans="1:34" s="137" customFormat="1" ht="20.25" customHeight="1" x14ac:dyDescent="0.2">
      <c r="A4" s="573" t="s">
        <v>1</v>
      </c>
      <c r="B4" s="573"/>
      <c r="C4" s="573"/>
      <c r="D4" s="573"/>
      <c r="E4" s="573"/>
      <c r="F4" s="573"/>
      <c r="G4" s="573"/>
      <c r="H4" s="573"/>
      <c r="I4" s="573"/>
      <c r="J4" s="573"/>
      <c r="K4" s="573"/>
      <c r="L4" s="573"/>
      <c r="M4" s="573"/>
      <c r="N4" s="573"/>
      <c r="O4" s="573"/>
      <c r="P4" s="573"/>
      <c r="Q4" s="573"/>
      <c r="S4" s="561" t="s">
        <v>43</v>
      </c>
      <c r="T4" s="562"/>
      <c r="U4" s="562"/>
      <c r="V4" s="562"/>
      <c r="W4" s="562"/>
      <c r="X4" s="562"/>
      <c r="Y4" s="562"/>
      <c r="Z4" s="562"/>
      <c r="AA4" s="563"/>
      <c r="AD4" s="138"/>
    </row>
    <row r="5" spans="1:34" s="137" customFormat="1" ht="20.25" customHeight="1" x14ac:dyDescent="0.2">
      <c r="A5" s="573" t="s">
        <v>230</v>
      </c>
      <c r="B5" s="573"/>
      <c r="C5" s="573"/>
      <c r="D5" s="573"/>
      <c r="E5" s="573"/>
      <c r="F5" s="573"/>
      <c r="G5" s="573"/>
      <c r="H5" s="573"/>
      <c r="I5" s="573"/>
      <c r="J5" s="573"/>
      <c r="K5" s="573"/>
      <c r="L5" s="573"/>
      <c r="M5" s="573"/>
      <c r="N5" s="573"/>
      <c r="O5" s="573"/>
      <c r="P5" s="573"/>
      <c r="Q5" s="573"/>
      <c r="S5" s="586">
        <f>X40</f>
        <v>0</v>
      </c>
      <c r="T5" s="587"/>
      <c r="U5" s="587"/>
      <c r="V5" s="587"/>
      <c r="W5" s="587"/>
      <c r="X5" s="587"/>
      <c r="Y5" s="587"/>
      <c r="Z5" s="587"/>
      <c r="AA5" s="588"/>
      <c r="AC5" s="542" t="s">
        <v>229</v>
      </c>
      <c r="AD5" s="542"/>
      <c r="AE5" s="542"/>
      <c r="AF5" s="542"/>
      <c r="AG5" s="542"/>
      <c r="AH5" s="542"/>
    </row>
    <row r="6" spans="1:34" ht="18" x14ac:dyDescent="0.25">
      <c r="A6" s="592" t="s">
        <v>79</v>
      </c>
      <c r="B6" s="593"/>
      <c r="C6" s="593"/>
      <c r="D6" s="593"/>
      <c r="E6" s="593"/>
      <c r="F6" s="593"/>
      <c r="G6" s="593"/>
      <c r="H6" s="593"/>
      <c r="I6" s="593"/>
      <c r="J6" s="593"/>
      <c r="K6" s="593"/>
      <c r="L6" s="593"/>
      <c r="M6" s="594"/>
      <c r="N6" s="270"/>
      <c r="O6" s="592" t="s">
        <v>127</v>
      </c>
      <c r="P6" s="593"/>
      <c r="Q6" s="594"/>
      <c r="R6" s="1"/>
      <c r="S6" s="564">
        <v>0.2</v>
      </c>
      <c r="T6" s="565"/>
      <c r="U6" s="565"/>
      <c r="V6" s="564">
        <v>0.7</v>
      </c>
      <c r="W6" s="565"/>
      <c r="X6" s="565"/>
      <c r="Y6" s="564">
        <v>0.1</v>
      </c>
      <c r="Z6" s="565"/>
      <c r="AA6" s="565"/>
      <c r="AB6" s="135">
        <f>S6+V6+Y6</f>
        <v>0.99999999999999989</v>
      </c>
      <c r="AC6" s="542"/>
      <c r="AD6" s="542"/>
      <c r="AE6" s="542"/>
      <c r="AF6" s="542"/>
      <c r="AG6" s="542"/>
      <c r="AH6" s="542"/>
    </row>
    <row r="7" spans="1:34" ht="12.75" customHeight="1" x14ac:dyDescent="0.2">
      <c r="A7" s="595" t="s">
        <v>2</v>
      </c>
      <c r="B7" s="596" t="s">
        <v>13</v>
      </c>
      <c r="C7" s="603" t="s">
        <v>15</v>
      </c>
      <c r="D7" s="604"/>
      <c r="E7" s="604"/>
      <c r="F7" s="604"/>
      <c r="G7" s="604"/>
      <c r="H7" s="604"/>
      <c r="I7" s="604"/>
      <c r="J7" s="604"/>
      <c r="K7" s="604"/>
      <c r="L7" s="604"/>
      <c r="M7" s="605"/>
      <c r="N7" s="271"/>
      <c r="O7" s="597" t="s">
        <v>128</v>
      </c>
      <c r="P7" s="598"/>
      <c r="Q7" s="599"/>
      <c r="S7" s="580">
        <f>S5*S6</f>
        <v>0</v>
      </c>
      <c r="T7" s="581"/>
      <c r="U7" s="582"/>
      <c r="V7" s="580">
        <f>S5*V6</f>
        <v>0</v>
      </c>
      <c r="W7" s="581"/>
      <c r="X7" s="582"/>
      <c r="Y7" s="580">
        <f>Y6*S5</f>
        <v>0</v>
      </c>
      <c r="Z7" s="581"/>
      <c r="AA7" s="582"/>
      <c r="AB7" s="543">
        <f>S7+V7+Y7</f>
        <v>0</v>
      </c>
      <c r="AC7" s="542"/>
      <c r="AD7" s="542"/>
      <c r="AE7" s="542"/>
      <c r="AF7" s="542"/>
      <c r="AG7" s="542"/>
      <c r="AH7" s="542"/>
    </row>
    <row r="8" spans="1:34" ht="12.75" customHeight="1" x14ac:dyDescent="0.2">
      <c r="A8" s="595"/>
      <c r="B8" s="596"/>
      <c r="C8" s="606" t="s">
        <v>148</v>
      </c>
      <c r="D8" s="569"/>
      <c r="E8" s="570"/>
      <c r="F8" s="224"/>
      <c r="G8" s="568" t="s">
        <v>16</v>
      </c>
      <c r="H8" s="569"/>
      <c r="I8" s="570"/>
      <c r="J8" s="225"/>
      <c r="K8" s="574" t="s">
        <v>17</v>
      </c>
      <c r="L8" s="575"/>
      <c r="M8" s="576"/>
      <c r="N8" s="226"/>
      <c r="O8" s="600"/>
      <c r="P8" s="601"/>
      <c r="Q8" s="602"/>
      <c r="S8" s="583"/>
      <c r="T8" s="584"/>
      <c r="U8" s="585"/>
      <c r="V8" s="583"/>
      <c r="W8" s="584"/>
      <c r="X8" s="585"/>
      <c r="Y8" s="583"/>
      <c r="Z8" s="584"/>
      <c r="AA8" s="585"/>
      <c r="AB8" s="544"/>
    </row>
    <row r="9" spans="1:34" x14ac:dyDescent="0.2">
      <c r="A9" s="595"/>
      <c r="B9" s="596"/>
      <c r="C9" s="149" t="s">
        <v>35</v>
      </c>
      <c r="D9" s="149" t="s">
        <v>36</v>
      </c>
      <c r="E9" s="149" t="s">
        <v>37</v>
      </c>
      <c r="F9" s="227"/>
      <c r="G9" s="149" t="s">
        <v>35</v>
      </c>
      <c r="H9" s="149" t="s">
        <v>36</v>
      </c>
      <c r="I9" s="149" t="s">
        <v>37</v>
      </c>
      <c r="J9" s="227"/>
      <c r="K9" s="149" t="s">
        <v>35</v>
      </c>
      <c r="L9" s="149" t="s">
        <v>36</v>
      </c>
      <c r="M9" s="149" t="s">
        <v>37</v>
      </c>
      <c r="N9" s="227"/>
      <c r="O9" s="280" t="s">
        <v>233</v>
      </c>
      <c r="P9" s="278" t="s">
        <v>236</v>
      </c>
      <c r="Q9" s="279" t="s">
        <v>65</v>
      </c>
      <c r="S9" s="554" t="s">
        <v>148</v>
      </c>
      <c r="T9" s="555"/>
      <c r="U9" s="556"/>
      <c r="V9" s="557" t="s">
        <v>16</v>
      </c>
      <c r="W9" s="558"/>
      <c r="X9" s="559"/>
      <c r="Y9" s="557" t="s">
        <v>17</v>
      </c>
      <c r="Z9" s="558"/>
      <c r="AA9" s="559"/>
    </row>
    <row r="10" spans="1:34" x14ac:dyDescent="0.2">
      <c r="A10" s="228"/>
      <c r="B10" s="155"/>
      <c r="C10" s="156"/>
      <c r="D10" s="157"/>
      <c r="E10" s="158"/>
      <c r="F10" s="205"/>
      <c r="G10" s="156"/>
      <c r="H10" s="157"/>
      <c r="I10" s="158"/>
      <c r="J10" s="205"/>
      <c r="K10" s="156"/>
      <c r="L10" s="157"/>
      <c r="M10" s="158"/>
      <c r="N10" s="205"/>
      <c r="O10" s="156"/>
      <c r="P10" s="157"/>
      <c r="Q10" s="229"/>
      <c r="S10" s="44" t="s">
        <v>58</v>
      </c>
      <c r="T10" s="44" t="s">
        <v>59</v>
      </c>
      <c r="U10" s="44" t="s">
        <v>60</v>
      </c>
      <c r="V10" s="44" t="s">
        <v>58</v>
      </c>
      <c r="W10" s="44" t="s">
        <v>59</v>
      </c>
      <c r="X10" s="44" t="s">
        <v>60</v>
      </c>
      <c r="Y10" s="44" t="s">
        <v>58</v>
      </c>
      <c r="Z10" s="44" t="s">
        <v>59</v>
      </c>
      <c r="AA10" s="44" t="s">
        <v>60</v>
      </c>
    </row>
    <row r="11" spans="1:34" s="6" customFormat="1" x14ac:dyDescent="0.2">
      <c r="A11" s="204"/>
      <c r="B11" s="159"/>
      <c r="C11" s="163"/>
      <c r="D11" s="205"/>
      <c r="E11" s="167"/>
      <c r="F11" s="205"/>
      <c r="G11" s="163"/>
      <c r="H11" s="205"/>
      <c r="I11" s="167"/>
      <c r="J11" s="205"/>
      <c r="K11" s="163"/>
      <c r="L11" s="205"/>
      <c r="M11" s="167"/>
      <c r="N11" s="205"/>
      <c r="O11" s="230"/>
      <c r="P11" s="206"/>
      <c r="Q11" s="209"/>
      <c r="S11"/>
      <c r="T11"/>
      <c r="U11"/>
      <c r="V11"/>
      <c r="W11"/>
      <c r="X11"/>
      <c r="Y11"/>
      <c r="Z11"/>
      <c r="AA11"/>
      <c r="AB11"/>
      <c r="AC11"/>
      <c r="AD11"/>
      <c r="AE11"/>
      <c r="AF11"/>
      <c r="AG11"/>
      <c r="AH11"/>
    </row>
    <row r="12" spans="1:34" s="6" customFormat="1" ht="12.75" customHeight="1" x14ac:dyDescent="0.2">
      <c r="A12" s="231" t="e">
        <f>VLOOKUP('HOJA DE TRABAJO DE LA UPE'!$A$2,Hoja1!$B$2:$C$35,2,FALSE)</f>
        <v>#N/A</v>
      </c>
      <c r="B12" s="277" t="str">
        <f>'HOJA DE TRABAJO DE LA UPE'!D57</f>
        <v>SUBSIDIOS FEDERALES PARA ORGANISMOS D. E.</v>
      </c>
      <c r="C12" s="232">
        <f>S12</f>
        <v>0</v>
      </c>
      <c r="D12" s="233">
        <f>T12</f>
        <v>0</v>
      </c>
      <c r="E12" s="234">
        <f>U12</f>
        <v>0</v>
      </c>
      <c r="F12" s="235"/>
      <c r="G12" s="232">
        <f>V12</f>
        <v>0</v>
      </c>
      <c r="H12" s="236">
        <f>W12</f>
        <v>0</v>
      </c>
      <c r="I12" s="237">
        <f>X12</f>
        <v>0</v>
      </c>
      <c r="J12" s="235"/>
      <c r="K12" s="238">
        <f>Y12</f>
        <v>0</v>
      </c>
      <c r="L12" s="236">
        <f>Z12</f>
        <v>0</v>
      </c>
      <c r="M12" s="237">
        <f>AA12</f>
        <v>0</v>
      </c>
      <c r="N12" s="206"/>
      <c r="O12" s="239">
        <f>C12+G12+K12+'FRACCIÓN III 2do 2016 '!Q12</f>
        <v>0</v>
      </c>
      <c r="P12" s="240">
        <f>O12+D12+H12+L12</f>
        <v>0</v>
      </c>
      <c r="Q12" s="241">
        <f>P12+E12+I12+M12</f>
        <v>0</v>
      </c>
      <c r="S12" s="12">
        <f>S7/3</f>
        <v>0</v>
      </c>
      <c r="T12" s="12">
        <f>S7/3</f>
        <v>0</v>
      </c>
      <c r="U12" s="12">
        <f>S7/3</f>
        <v>0</v>
      </c>
      <c r="V12" s="12">
        <f>V7/3</f>
        <v>0</v>
      </c>
      <c r="W12" s="12">
        <f>V7/3</f>
        <v>0</v>
      </c>
      <c r="X12" s="12">
        <f>V7/3</f>
        <v>0</v>
      </c>
      <c r="Y12" s="12">
        <f>Y7/3</f>
        <v>0</v>
      </c>
      <c r="Z12" s="12">
        <f>Y7/3</f>
        <v>0</v>
      </c>
      <c r="AA12" s="12">
        <f>Y7/3</f>
        <v>0</v>
      </c>
      <c r="AB12"/>
      <c r="AC12"/>
      <c r="AD12"/>
      <c r="AE12"/>
      <c r="AF12"/>
      <c r="AG12"/>
      <c r="AH12"/>
    </row>
    <row r="13" spans="1:34" s="6" customFormat="1" x14ac:dyDescent="0.2">
      <c r="A13" s="204"/>
      <c r="B13" s="242"/>
      <c r="C13" s="163"/>
      <c r="D13" s="205"/>
      <c r="E13" s="243"/>
      <c r="F13" s="205"/>
      <c r="G13" s="163"/>
      <c r="H13" s="244"/>
      <c r="I13" s="167"/>
      <c r="J13" s="205"/>
      <c r="K13" s="245"/>
      <c r="L13" s="244"/>
      <c r="M13" s="167"/>
      <c r="N13" s="206"/>
      <c r="O13" s="246"/>
      <c r="P13" s="206"/>
      <c r="Q13" s="209"/>
      <c r="S13" s="40"/>
      <c r="T13" s="40"/>
      <c r="U13" s="40"/>
      <c r="V13" s="40"/>
      <c r="W13" s="40"/>
      <c r="X13" s="40"/>
      <c r="Y13" s="40"/>
      <c r="Z13" s="40"/>
      <c r="AA13" s="40"/>
      <c r="AB13"/>
      <c r="AC13"/>
      <c r="AD13"/>
      <c r="AE13"/>
      <c r="AF13"/>
      <c r="AG13"/>
      <c r="AH13"/>
    </row>
    <row r="14" spans="1:34" s="6" customFormat="1" x14ac:dyDescent="0.2">
      <c r="A14" s="204"/>
      <c r="B14" s="242"/>
      <c r="C14" s="163"/>
      <c r="D14" s="205"/>
      <c r="E14" s="167"/>
      <c r="F14" s="205"/>
      <c r="G14" s="163"/>
      <c r="H14" s="205"/>
      <c r="I14" s="167"/>
      <c r="J14" s="205"/>
      <c r="K14" s="230"/>
      <c r="L14" s="206"/>
      <c r="M14" s="176"/>
      <c r="N14" s="206"/>
      <c r="O14" s="230"/>
      <c r="P14" s="206"/>
      <c r="Q14" s="209"/>
      <c r="S14"/>
      <c r="T14"/>
      <c r="U14"/>
      <c r="V14"/>
      <c r="W14"/>
      <c r="X14"/>
      <c r="Y14"/>
      <c r="Z14"/>
      <c r="AA14"/>
      <c r="AB14"/>
      <c r="AC14"/>
      <c r="AD14"/>
      <c r="AE14"/>
      <c r="AF14"/>
      <c r="AG14"/>
      <c r="AH14"/>
    </row>
    <row r="15" spans="1:34" s="6" customFormat="1" ht="15" x14ac:dyDescent="0.25">
      <c r="A15" s="247" t="s">
        <v>21</v>
      </c>
      <c r="B15" s="253" t="str">
        <f>'HOJA DE TRABAJO DE LA UPE'!D58</f>
        <v>CARRERA DOCENTE</v>
      </c>
      <c r="C15" s="163"/>
      <c r="D15" s="205"/>
      <c r="E15" s="167"/>
      <c r="F15" s="205"/>
      <c r="G15" s="163"/>
      <c r="H15" s="205"/>
      <c r="I15" s="167"/>
      <c r="J15" s="205"/>
      <c r="K15" s="239">
        <f>'HOJA DE TRABAJO DE LA UPE'!L32</f>
        <v>0</v>
      </c>
      <c r="L15" s="213">
        <f>'HOJA DE TRABAJO DE LA UPE'!M32</f>
        <v>0</v>
      </c>
      <c r="M15" s="249">
        <f>'HOJA DE TRABAJO DE LA UPE'!N32</f>
        <v>0</v>
      </c>
      <c r="N15" s="206"/>
      <c r="O15" s="239">
        <f>'FRACCIÓN III 2do 2016 '!Q15+K15</f>
        <v>0</v>
      </c>
      <c r="P15" s="213">
        <f>O15+L15</f>
        <v>0</v>
      </c>
      <c r="Q15" s="217">
        <f>P15+M15</f>
        <v>0</v>
      </c>
      <c r="AB15"/>
      <c r="AC15"/>
      <c r="AD15"/>
      <c r="AE15"/>
      <c r="AF15"/>
      <c r="AG15"/>
      <c r="AH15"/>
    </row>
    <row r="16" spans="1:34" s="6" customFormat="1" x14ac:dyDescent="0.2">
      <c r="A16" s="204"/>
      <c r="B16" s="248"/>
      <c r="C16" s="163"/>
      <c r="D16" s="205"/>
      <c r="E16" s="167"/>
      <c r="F16" s="205"/>
      <c r="G16" s="163"/>
      <c r="H16" s="205"/>
      <c r="I16" s="167"/>
      <c r="J16" s="205"/>
      <c r="K16" s="239"/>
      <c r="L16" s="206"/>
      <c r="M16" s="176"/>
      <c r="N16" s="206"/>
      <c r="O16" s="230"/>
      <c r="P16" s="206"/>
      <c r="Q16" s="209"/>
      <c r="S16"/>
      <c r="T16"/>
      <c r="U16"/>
      <c r="V16"/>
      <c r="W16"/>
      <c r="X16"/>
      <c r="Y16"/>
      <c r="Z16"/>
      <c r="AA16"/>
      <c r="AB16"/>
      <c r="AC16"/>
      <c r="AD16"/>
      <c r="AE16"/>
      <c r="AF16"/>
      <c r="AG16"/>
      <c r="AH16"/>
    </row>
    <row r="17" spans="1:34" s="6" customFormat="1" x14ac:dyDescent="0.2">
      <c r="A17" s="204"/>
      <c r="B17" s="248"/>
      <c r="C17" s="163"/>
      <c r="D17" s="205"/>
      <c r="E17" s="250"/>
      <c r="F17" s="205"/>
      <c r="G17" s="163"/>
      <c r="H17" s="205"/>
      <c r="I17" s="167"/>
      <c r="J17" s="205"/>
      <c r="K17" s="239"/>
      <c r="L17" s="206"/>
      <c r="M17" s="176"/>
      <c r="N17" s="206"/>
      <c r="O17" s="230"/>
      <c r="P17" s="206"/>
      <c r="Q17" s="209"/>
      <c r="AB17"/>
      <c r="AC17"/>
      <c r="AD17"/>
      <c r="AE17"/>
      <c r="AF17"/>
      <c r="AG17"/>
      <c r="AH17"/>
    </row>
    <row r="18" spans="1:34" s="6" customFormat="1" ht="15.75" thickBot="1" x14ac:dyDescent="0.3">
      <c r="A18" s="247" t="s">
        <v>21</v>
      </c>
      <c r="B18" s="579" t="str">
        <f>'HOJA DE TRABAJO DE LA UPE'!D59</f>
        <v>PROG. DE EXPANSIÓN DE LA OFERTA EDUCATIVA EN EDUC. SUP. (PROEXOEES)</v>
      </c>
      <c r="C18" s="163"/>
      <c r="D18" s="205"/>
      <c r="E18" s="167"/>
      <c r="F18" s="205"/>
      <c r="G18" s="163"/>
      <c r="H18" s="205"/>
      <c r="I18" s="167"/>
      <c r="J18" s="205"/>
      <c r="K18" s="239">
        <f>'HOJA DE TRABAJO DE LA UPE'!L34</f>
        <v>0</v>
      </c>
      <c r="L18" s="213">
        <f>'HOJA DE TRABAJO DE LA UPE'!M34</f>
        <v>0</v>
      </c>
      <c r="M18" s="249">
        <f>'HOJA DE TRABAJO DE LA UPE'!N34</f>
        <v>0</v>
      </c>
      <c r="N18" s="206"/>
      <c r="O18" s="239">
        <f>'FRACCIÓN III 2do 2016 '!Q18+K18</f>
        <v>0</v>
      </c>
      <c r="P18" s="213">
        <f>O18+L18</f>
        <v>0</v>
      </c>
      <c r="Q18" s="217">
        <f>P18+M18</f>
        <v>0</v>
      </c>
      <c r="S18"/>
      <c r="T18"/>
      <c r="U18"/>
      <c r="V18"/>
      <c r="W18"/>
      <c r="X18"/>
      <c r="Y18"/>
      <c r="Z18"/>
      <c r="AA18"/>
      <c r="AB18"/>
      <c r="AC18"/>
      <c r="AD18"/>
      <c r="AE18"/>
      <c r="AF18"/>
      <c r="AG18"/>
      <c r="AH18"/>
    </row>
    <row r="19" spans="1:34" s="6" customFormat="1" x14ac:dyDescent="0.2">
      <c r="A19" s="204"/>
      <c r="B19" s="579"/>
      <c r="C19" s="163"/>
      <c r="D19" s="205"/>
      <c r="E19" s="167"/>
      <c r="F19" s="205"/>
      <c r="G19" s="163"/>
      <c r="H19" s="205"/>
      <c r="I19" s="167"/>
      <c r="J19" s="205"/>
      <c r="K19" s="230"/>
      <c r="L19" s="206"/>
      <c r="M19" s="176"/>
      <c r="N19" s="206"/>
      <c r="O19" s="230"/>
      <c r="P19" s="206"/>
      <c r="Q19" s="209"/>
      <c r="S19" s="15"/>
      <c r="T19" s="16"/>
      <c r="U19" s="16"/>
      <c r="V19" s="16"/>
      <c r="W19" s="16"/>
      <c r="X19" s="16"/>
      <c r="Y19" s="16"/>
      <c r="Z19" s="16"/>
      <c r="AA19" s="17"/>
      <c r="AB19"/>
      <c r="AC19"/>
      <c r="AD19"/>
      <c r="AE19"/>
      <c r="AF19"/>
      <c r="AG19"/>
      <c r="AH19"/>
    </row>
    <row r="20" spans="1:34" s="6" customFormat="1" x14ac:dyDescent="0.2">
      <c r="A20" s="204"/>
      <c r="B20" s="248"/>
      <c r="C20" s="163"/>
      <c r="D20" s="205"/>
      <c r="E20" s="167"/>
      <c r="F20" s="205"/>
      <c r="G20" s="163"/>
      <c r="H20" s="205"/>
      <c r="I20" s="167"/>
      <c r="J20" s="205"/>
      <c r="K20" s="230"/>
      <c r="L20" s="206"/>
      <c r="M20" s="176"/>
      <c r="N20" s="206"/>
      <c r="O20" s="230"/>
      <c r="P20" s="206"/>
      <c r="Q20" s="209"/>
      <c r="S20" s="566" t="s">
        <v>132</v>
      </c>
      <c r="T20" s="497"/>
      <c r="U20" s="497"/>
      <c r="V20" s="497"/>
      <c r="W20" s="497"/>
      <c r="X20" s="497"/>
      <c r="Y20" s="497"/>
      <c r="Z20" s="497"/>
      <c r="AA20" s="567"/>
      <c r="AB20"/>
      <c r="AC20"/>
      <c r="AD20"/>
      <c r="AE20"/>
      <c r="AF20"/>
      <c r="AG20"/>
      <c r="AH20"/>
    </row>
    <row r="21" spans="1:34" s="6" customFormat="1" ht="15" x14ac:dyDescent="0.25">
      <c r="A21" s="247" t="s">
        <v>21</v>
      </c>
      <c r="B21" s="253" t="str">
        <f>'HOJA DE TRABAJO DE LA UPE'!D61</f>
        <v>MODALIDAD "A"</v>
      </c>
      <c r="C21" s="163"/>
      <c r="D21" s="205"/>
      <c r="E21" s="167"/>
      <c r="F21" s="205"/>
      <c r="G21" s="163"/>
      <c r="H21" s="205"/>
      <c r="I21" s="167"/>
      <c r="J21" s="205"/>
      <c r="K21" s="239">
        <f>'HOJA DE TRABAJO DE LA UPE'!L36</f>
        <v>0</v>
      </c>
      <c r="L21" s="213">
        <f>'HOJA DE TRABAJO DE LA UPE'!M36</f>
        <v>0</v>
      </c>
      <c r="M21" s="249">
        <f>'HOJA DE TRABAJO DE LA UPE'!N36</f>
        <v>0</v>
      </c>
      <c r="N21" s="206"/>
      <c r="O21" s="239">
        <f>'FRACCIÓN III 2do 2016 '!Q21+K21</f>
        <v>0</v>
      </c>
      <c r="P21" s="213">
        <f>O21+L21</f>
        <v>0</v>
      </c>
      <c r="Q21" s="217">
        <f>P21+M21</f>
        <v>0</v>
      </c>
      <c r="S21" s="19"/>
      <c r="T21" s="2"/>
      <c r="U21" s="2"/>
      <c r="V21" s="2"/>
      <c r="W21" s="2"/>
      <c r="X21" s="2"/>
      <c r="Y21" s="2"/>
      <c r="Z21" s="2"/>
      <c r="AA21" s="18"/>
      <c r="AB21"/>
      <c r="AC21"/>
      <c r="AD21"/>
      <c r="AE21"/>
      <c r="AF21"/>
      <c r="AG21"/>
      <c r="AH21"/>
    </row>
    <row r="22" spans="1:34" s="6" customFormat="1" ht="15.75" x14ac:dyDescent="0.25">
      <c r="A22" s="204"/>
      <c r="B22" s="248"/>
      <c r="C22" s="163"/>
      <c r="D22" s="205"/>
      <c r="E22" s="167"/>
      <c r="F22" s="205"/>
      <c r="G22" s="163"/>
      <c r="H22" s="205"/>
      <c r="I22" s="167"/>
      <c r="J22" s="205"/>
      <c r="K22" s="230"/>
      <c r="L22" s="206"/>
      <c r="M22" s="176"/>
      <c r="N22" s="206"/>
      <c r="O22" s="230"/>
      <c r="P22" s="206"/>
      <c r="Q22" s="209"/>
      <c r="S22" s="19"/>
      <c r="T22" s="2"/>
      <c r="U22" s="560" t="s">
        <v>44</v>
      </c>
      <c r="V22" s="560"/>
      <c r="W22" s="560"/>
      <c r="X22" s="560"/>
      <c r="Y22" s="560"/>
      <c r="Z22" s="2"/>
      <c r="AA22" s="18"/>
      <c r="AB22"/>
      <c r="AC22"/>
      <c r="AD22"/>
      <c r="AE22"/>
      <c r="AF22"/>
      <c r="AG22"/>
      <c r="AH22"/>
    </row>
    <row r="23" spans="1:34" s="6" customFormat="1" x14ac:dyDescent="0.2">
      <c r="A23" s="204"/>
      <c r="B23" s="248"/>
      <c r="C23" s="163"/>
      <c r="D23" s="205"/>
      <c r="E23" s="167"/>
      <c r="F23" s="205"/>
      <c r="G23" s="163"/>
      <c r="H23" s="205"/>
      <c r="I23" s="167"/>
      <c r="J23" s="205"/>
      <c r="K23" s="230"/>
      <c r="L23" s="206"/>
      <c r="M23" s="176"/>
      <c r="N23" s="206"/>
      <c r="O23" s="230"/>
      <c r="P23" s="206"/>
      <c r="Q23" s="209"/>
      <c r="S23" s="19"/>
      <c r="T23" s="2"/>
      <c r="U23" s="13"/>
      <c r="V23" s="2"/>
      <c r="W23" s="13"/>
      <c r="X23" s="2"/>
      <c r="Y23" s="2"/>
      <c r="Z23" s="2"/>
      <c r="AA23" s="18"/>
      <c r="AB23"/>
      <c r="AC23"/>
      <c r="AD23"/>
      <c r="AE23"/>
      <c r="AF23"/>
      <c r="AG23"/>
      <c r="AH23"/>
    </row>
    <row r="24" spans="1:34" s="6" customFormat="1" ht="15" x14ac:dyDescent="0.25">
      <c r="A24" s="247" t="s">
        <v>21</v>
      </c>
      <c r="B24" s="253" t="str">
        <f>'HOJA DE TRABAJO DE LA UPE'!D62</f>
        <v>MODALIDAD "B"</v>
      </c>
      <c r="C24" s="163"/>
      <c r="D24" s="205"/>
      <c r="E24" s="167"/>
      <c r="F24" s="205"/>
      <c r="G24" s="163"/>
      <c r="H24" s="251"/>
      <c r="I24" s="252"/>
      <c r="J24" s="251"/>
      <c r="K24" s="239">
        <f>'HOJA DE TRABAJO DE LA UPE'!L38</f>
        <v>0</v>
      </c>
      <c r="L24" s="213">
        <f>'HOJA DE TRABAJO DE LA UPE'!M38</f>
        <v>0</v>
      </c>
      <c r="M24" s="249">
        <f>'HOJA DE TRABAJO DE LA UPE'!N38</f>
        <v>0</v>
      </c>
      <c r="N24" s="206"/>
      <c r="O24" s="239">
        <f>'FRACCIÓN III 2do 2016 '!Q24+K24</f>
        <v>0</v>
      </c>
      <c r="P24" s="213">
        <f>O24+L24</f>
        <v>0</v>
      </c>
      <c r="Q24" s="217">
        <f>P24+M24</f>
        <v>0</v>
      </c>
      <c r="S24" s="19"/>
      <c r="T24" s="2"/>
      <c r="U24" s="13"/>
      <c r="V24" s="2"/>
      <c r="W24" s="13"/>
      <c r="X24" s="545" t="s">
        <v>49</v>
      </c>
      <c r="Y24" s="548" t="s">
        <v>47</v>
      </c>
      <c r="Z24" s="589" t="s">
        <v>50</v>
      </c>
      <c r="AA24" s="18"/>
      <c r="AB24"/>
      <c r="AF24"/>
      <c r="AG24"/>
      <c r="AH24"/>
    </row>
    <row r="25" spans="1:34" s="6" customFormat="1" ht="12.75" customHeight="1" x14ac:dyDescent="0.2">
      <c r="A25" s="204"/>
      <c r="B25" s="248"/>
      <c r="C25" s="163"/>
      <c r="D25" s="205"/>
      <c r="E25" s="167"/>
      <c r="F25" s="205"/>
      <c r="G25" s="163"/>
      <c r="H25" s="205"/>
      <c r="I25" s="167"/>
      <c r="J25" s="205"/>
      <c r="K25" s="230"/>
      <c r="L25" s="206"/>
      <c r="M25" s="176"/>
      <c r="N25" s="206"/>
      <c r="O25" s="230"/>
      <c r="P25" s="206"/>
      <c r="Q25" s="209"/>
      <c r="S25" s="19"/>
      <c r="T25" s="2"/>
      <c r="U25" s="13"/>
      <c r="V25" s="2"/>
      <c r="W25" s="13"/>
      <c r="X25" s="546"/>
      <c r="Y25" s="549"/>
      <c r="Z25" s="590"/>
      <c r="AA25" s="18"/>
      <c r="AB25"/>
      <c r="AF25"/>
      <c r="AG25"/>
      <c r="AH25"/>
    </row>
    <row r="26" spans="1:34" s="6" customFormat="1" x14ac:dyDescent="0.2">
      <c r="A26" s="204"/>
      <c r="B26" s="248"/>
      <c r="C26" s="163"/>
      <c r="D26" s="205"/>
      <c r="E26" s="167"/>
      <c r="F26" s="205"/>
      <c r="G26" s="163"/>
      <c r="H26" s="205"/>
      <c r="I26" s="167"/>
      <c r="J26" s="205"/>
      <c r="K26" s="230"/>
      <c r="L26" s="206"/>
      <c r="M26" s="176"/>
      <c r="N26" s="206"/>
      <c r="O26" s="230"/>
      <c r="P26" s="206"/>
      <c r="Q26" s="209"/>
      <c r="S26" s="19"/>
      <c r="T26" s="2"/>
      <c r="U26" s="2"/>
      <c r="V26" s="2"/>
      <c r="W26" s="13"/>
      <c r="X26" s="546"/>
      <c r="Y26" s="549"/>
      <c r="Z26" s="590"/>
      <c r="AA26" s="18"/>
      <c r="AB26"/>
      <c r="AF26"/>
      <c r="AG26"/>
      <c r="AH26"/>
    </row>
    <row r="27" spans="1:34" s="6" customFormat="1" ht="15" customHeight="1" x14ac:dyDescent="0.25">
      <c r="A27" s="247" t="s">
        <v>21</v>
      </c>
      <c r="B27" s="253" t="str">
        <f>'HOJA DE TRABAJO DE LA UPE'!D63</f>
        <v>MODALIDAD "C"</v>
      </c>
      <c r="C27" s="203"/>
      <c r="D27" s="205"/>
      <c r="E27" s="167"/>
      <c r="F27" s="205"/>
      <c r="G27" s="163"/>
      <c r="H27" s="205"/>
      <c r="I27" s="167"/>
      <c r="J27" s="205"/>
      <c r="K27" s="239">
        <f>'HOJA DE TRABAJO DE LA UPE'!L40</f>
        <v>0</v>
      </c>
      <c r="L27" s="213">
        <f>'HOJA DE TRABAJO DE LA UPE'!M40</f>
        <v>0</v>
      </c>
      <c r="M27" s="249">
        <f>'HOJA DE TRABAJO DE LA UPE'!N40</f>
        <v>0</v>
      </c>
      <c r="N27" s="206"/>
      <c r="O27" s="239">
        <f>'FRACCIÓN III 2do 2016 '!Q27+K27</f>
        <v>0</v>
      </c>
      <c r="P27" s="213">
        <f>O27+L27</f>
        <v>0</v>
      </c>
      <c r="Q27" s="217">
        <f>P27+M27</f>
        <v>0</v>
      </c>
      <c r="S27" s="19"/>
      <c r="T27" s="2"/>
      <c r="U27" s="2"/>
      <c r="V27" s="2"/>
      <c r="W27" s="13"/>
      <c r="X27" s="547"/>
      <c r="Y27" s="550"/>
      <c r="Z27" s="591"/>
      <c r="AA27" s="18"/>
      <c r="AB27"/>
      <c r="AF27"/>
      <c r="AG27"/>
      <c r="AH27"/>
    </row>
    <row r="28" spans="1:34" s="6" customFormat="1" x14ac:dyDescent="0.2">
      <c r="A28" s="204"/>
      <c r="B28" s="248"/>
      <c r="C28" s="163"/>
      <c r="D28" s="205"/>
      <c r="E28" s="167"/>
      <c r="F28" s="205"/>
      <c r="G28" s="163"/>
      <c r="H28" s="205"/>
      <c r="I28" s="167"/>
      <c r="J28" s="205"/>
      <c r="K28" s="230"/>
      <c r="L28" s="206"/>
      <c r="M28" s="176"/>
      <c r="N28" s="206"/>
      <c r="O28" s="230"/>
      <c r="P28" s="206"/>
      <c r="Q28" s="209"/>
      <c r="S28" s="19"/>
      <c r="T28" s="2"/>
      <c r="U28" s="2"/>
      <c r="V28" s="2"/>
      <c r="W28" s="13"/>
      <c r="AA28" s="18"/>
      <c r="AB28"/>
      <c r="AC28"/>
      <c r="AD28"/>
      <c r="AE28"/>
      <c r="AF28"/>
      <c r="AG28"/>
      <c r="AH28"/>
    </row>
    <row r="29" spans="1:34" s="6" customFormat="1" x14ac:dyDescent="0.2">
      <c r="A29" s="204"/>
      <c r="B29" s="248"/>
      <c r="C29" s="163"/>
      <c r="D29" s="205"/>
      <c r="E29" s="167"/>
      <c r="F29" s="205"/>
      <c r="G29" s="163"/>
      <c r="H29" s="205"/>
      <c r="I29" s="167"/>
      <c r="J29" s="205"/>
      <c r="K29" s="230"/>
      <c r="L29" s="206"/>
      <c r="M29" s="176"/>
      <c r="N29" s="206"/>
      <c r="O29" s="230"/>
      <c r="P29" s="206"/>
      <c r="Q29" s="209"/>
      <c r="S29" s="335"/>
      <c r="T29" s="331"/>
      <c r="V29" s="330" t="s">
        <v>45</v>
      </c>
      <c r="W29" s="77"/>
      <c r="X29" s="338"/>
      <c r="Y29" s="339">
        <f>IF(X29="",0,X29/X33)</f>
        <v>0</v>
      </c>
      <c r="Z29" s="41" t="s">
        <v>51</v>
      </c>
      <c r="AA29" s="337"/>
      <c r="AB29"/>
      <c r="AC29"/>
      <c r="AD29"/>
      <c r="AE29"/>
      <c r="AF29"/>
      <c r="AG29"/>
      <c r="AH29"/>
    </row>
    <row r="30" spans="1:34" s="6" customFormat="1" ht="15" x14ac:dyDescent="0.25">
      <c r="A30" s="247" t="s">
        <v>21</v>
      </c>
      <c r="B30" s="253" t="str">
        <f>'HOJA DE TRABAJO DE LA UPE'!D64</f>
        <v>PROG. DE INCLUSIÓN Y LA EQUIDAD (PIEE)</v>
      </c>
      <c r="C30" s="163"/>
      <c r="D30" s="205"/>
      <c r="E30" s="167"/>
      <c r="F30" s="205"/>
      <c r="G30" s="163"/>
      <c r="H30" s="205"/>
      <c r="I30" s="167"/>
      <c r="J30" s="205"/>
      <c r="K30" s="239">
        <f>'HOJA DE TRABAJO DE LA UPE'!L42</f>
        <v>0</v>
      </c>
      <c r="L30" s="213">
        <f>'HOJA DE TRABAJO DE LA UPE'!M42</f>
        <v>0</v>
      </c>
      <c r="M30" s="249">
        <f>'HOJA DE TRABAJO DE LA UPE'!N42</f>
        <v>0</v>
      </c>
      <c r="N30" s="206"/>
      <c r="O30" s="239">
        <f>'FRACCIÓN III 2do 2016 '!Q30+K30</f>
        <v>0</v>
      </c>
      <c r="P30" s="213">
        <f>O30+L30</f>
        <v>0</v>
      </c>
      <c r="Q30" s="217">
        <f>P30+M30</f>
        <v>0</v>
      </c>
      <c r="S30" s="335"/>
      <c r="T30" s="336"/>
      <c r="V30" s="336"/>
      <c r="W30" s="336"/>
      <c r="X30" s="336"/>
      <c r="Y30" s="336"/>
      <c r="Z30" s="42"/>
      <c r="AA30" s="337"/>
      <c r="AB30"/>
      <c r="AC30"/>
      <c r="AD30"/>
      <c r="AE30"/>
      <c r="AF30"/>
      <c r="AG30"/>
      <c r="AH30"/>
    </row>
    <row r="31" spans="1:34" s="6" customFormat="1" x14ac:dyDescent="0.2">
      <c r="A31" s="204"/>
      <c r="B31" s="248"/>
      <c r="C31" s="163"/>
      <c r="D31" s="205"/>
      <c r="E31" s="167"/>
      <c r="F31" s="205"/>
      <c r="G31" s="163"/>
      <c r="H31" s="205"/>
      <c r="I31" s="167"/>
      <c r="J31" s="205"/>
      <c r="K31" s="230"/>
      <c r="L31" s="206"/>
      <c r="M31" s="176"/>
      <c r="N31" s="206"/>
      <c r="O31" s="230"/>
      <c r="P31" s="206"/>
      <c r="Q31" s="209"/>
      <c r="S31" s="335"/>
      <c r="T31" s="336"/>
      <c r="V31" s="330" t="s">
        <v>46</v>
      </c>
      <c r="W31" s="336"/>
      <c r="X31" s="338"/>
      <c r="Y31" s="339">
        <f>IF(X31="",0,X31/X33)</f>
        <v>0</v>
      </c>
      <c r="Z31" s="41" t="s">
        <v>52</v>
      </c>
      <c r="AA31" s="337"/>
      <c r="AB31"/>
      <c r="AC31"/>
      <c r="AD31"/>
      <c r="AE31"/>
      <c r="AF31"/>
      <c r="AG31"/>
      <c r="AH31"/>
    </row>
    <row r="32" spans="1:34" s="6" customFormat="1" x14ac:dyDescent="0.2">
      <c r="A32" s="204"/>
      <c r="B32" s="248"/>
      <c r="C32" s="163"/>
      <c r="D32" s="205"/>
      <c r="E32" s="167"/>
      <c r="F32" s="205"/>
      <c r="G32" s="163"/>
      <c r="H32" s="205"/>
      <c r="I32" s="167"/>
      <c r="J32" s="205"/>
      <c r="K32" s="230"/>
      <c r="L32" s="206"/>
      <c r="M32" s="176"/>
      <c r="N32" s="206"/>
      <c r="O32" s="230"/>
      <c r="P32" s="206"/>
      <c r="Q32" s="209"/>
      <c r="S32" s="335"/>
      <c r="T32" s="336"/>
      <c r="V32" s="336"/>
      <c r="W32" s="336"/>
      <c r="X32" s="336"/>
      <c r="Y32" s="336"/>
      <c r="Z32" s="42"/>
      <c r="AA32" s="337"/>
      <c r="AB32"/>
      <c r="AC32"/>
      <c r="AD32"/>
      <c r="AE32"/>
      <c r="AF32"/>
      <c r="AG32"/>
      <c r="AH32"/>
    </row>
    <row r="33" spans="1:34" s="6" customFormat="1" ht="15.75" thickBot="1" x14ac:dyDescent="0.3">
      <c r="A33" s="247" t="s">
        <v>21</v>
      </c>
      <c r="B33" s="579" t="str">
        <f>'HOJA DE TRABAJO DE LA UPE'!D65</f>
        <v>PROG. PARA EL DESARROLLO PROFESIONAL DOCENTE (PRODEP)</v>
      </c>
      <c r="C33" s="163"/>
      <c r="D33" s="205"/>
      <c r="E33" s="167"/>
      <c r="F33" s="205"/>
      <c r="G33" s="163"/>
      <c r="H33" s="205"/>
      <c r="I33" s="167"/>
      <c r="J33" s="205"/>
      <c r="K33" s="239">
        <f>'HOJA DE TRABAJO DE LA UPE'!L44</f>
        <v>0</v>
      </c>
      <c r="L33" s="213">
        <f>'HOJA DE TRABAJO DE LA UPE'!M44</f>
        <v>0</v>
      </c>
      <c r="M33" s="249">
        <f>'HOJA DE TRABAJO DE LA UPE'!N44</f>
        <v>0</v>
      </c>
      <c r="N33" s="206"/>
      <c r="O33" s="239">
        <f>'FRACCIÓN III 2do 2016 '!Q33+K33</f>
        <v>0</v>
      </c>
      <c r="P33" s="213">
        <f>O33+L33</f>
        <v>0</v>
      </c>
      <c r="Q33" s="217">
        <f>P33+M33</f>
        <v>0</v>
      </c>
      <c r="S33" s="335"/>
      <c r="T33" s="336"/>
      <c r="V33" s="81" t="s">
        <v>48</v>
      </c>
      <c r="W33" s="77"/>
      <c r="X33" s="340">
        <f>X29+X31</f>
        <v>0</v>
      </c>
      <c r="Y33" s="339">
        <f>Y29+Y31</f>
        <v>0</v>
      </c>
      <c r="Z33" s="41" t="s">
        <v>53</v>
      </c>
      <c r="AA33" s="337"/>
      <c r="AB33"/>
      <c r="AC33"/>
      <c r="AD33"/>
      <c r="AE33"/>
      <c r="AF33"/>
      <c r="AG33"/>
      <c r="AH33"/>
    </row>
    <row r="34" spans="1:34" s="6" customFormat="1" ht="14.25" thickTop="1" thickBot="1" x14ac:dyDescent="0.25">
      <c r="A34" s="204"/>
      <c r="B34" s="579"/>
      <c r="C34" s="163"/>
      <c r="D34" s="205"/>
      <c r="E34" s="167"/>
      <c r="F34" s="205"/>
      <c r="G34" s="163"/>
      <c r="H34" s="205"/>
      <c r="I34" s="167"/>
      <c r="J34" s="205"/>
      <c r="K34" s="230"/>
      <c r="L34" s="206"/>
      <c r="M34" s="176"/>
      <c r="N34" s="206"/>
      <c r="O34" s="230"/>
      <c r="P34" s="206"/>
      <c r="Q34" s="209"/>
      <c r="S34" s="341"/>
      <c r="T34" s="342"/>
      <c r="U34" s="342"/>
      <c r="V34" s="342"/>
      <c r="W34" s="342"/>
      <c r="X34" s="342"/>
      <c r="Y34" s="342"/>
      <c r="Z34" s="342"/>
      <c r="AA34" s="343"/>
      <c r="AB34"/>
      <c r="AC34"/>
      <c r="AD34"/>
      <c r="AE34"/>
      <c r="AF34"/>
      <c r="AG34"/>
      <c r="AH34"/>
    </row>
    <row r="35" spans="1:34" s="6" customFormat="1" x14ac:dyDescent="0.2">
      <c r="A35" s="204"/>
      <c r="B35" s="248"/>
      <c r="C35" s="163"/>
      <c r="D35" s="205"/>
      <c r="E35" s="167"/>
      <c r="F35" s="205"/>
      <c r="G35" s="163"/>
      <c r="H35" s="205"/>
      <c r="I35" s="167"/>
      <c r="J35" s="205"/>
      <c r="K35" s="230"/>
      <c r="L35" s="206"/>
      <c r="M35" s="176"/>
      <c r="N35" s="206"/>
      <c r="O35" s="230"/>
      <c r="P35" s="206"/>
      <c r="Q35" s="209"/>
      <c r="S35"/>
      <c r="T35"/>
      <c r="U35"/>
      <c r="V35"/>
      <c r="W35"/>
      <c r="X35"/>
      <c r="Y35"/>
      <c r="Z35"/>
      <c r="AA35"/>
      <c r="AB35"/>
      <c r="AC35"/>
      <c r="AD35"/>
      <c r="AE35"/>
      <c r="AF35"/>
      <c r="AG35"/>
      <c r="AH35"/>
    </row>
    <row r="36" spans="1:34" s="6" customFormat="1" ht="15" x14ac:dyDescent="0.25">
      <c r="A36" s="247" t="s">
        <v>21</v>
      </c>
      <c r="B36" s="579" t="str">
        <f>'HOJA DE TRABAJO DE LA UPE'!D66</f>
        <v>PROG. DE FORTALECIMIENTO DE LA CALIDAD EDUCATIVA (PFCE)</v>
      </c>
      <c r="C36" s="163"/>
      <c r="D36" s="205"/>
      <c r="E36" s="167"/>
      <c r="F36" s="205"/>
      <c r="G36" s="163"/>
      <c r="H36" s="205"/>
      <c r="I36" s="167"/>
      <c r="J36" s="205"/>
      <c r="K36" s="239">
        <f>'HOJA DE TRABAJO DE LA UPE'!L46</f>
        <v>0</v>
      </c>
      <c r="L36" s="213">
        <f>'HOJA DE TRABAJO DE LA UPE'!M46</f>
        <v>0</v>
      </c>
      <c r="M36" s="249">
        <f>'HOJA DE TRABAJO DE LA UPE'!N46</f>
        <v>0</v>
      </c>
      <c r="N36" s="206"/>
      <c r="O36" s="239">
        <f>'FRACCIÓN III 2do 2016 '!Q36+K36</f>
        <v>0</v>
      </c>
      <c r="P36" s="213">
        <f>O36+L36</f>
        <v>0</v>
      </c>
      <c r="Q36" s="217">
        <f>P36+M36</f>
        <v>0</v>
      </c>
      <c r="S36" s="336"/>
      <c r="T36" s="336"/>
      <c r="U36"/>
      <c r="V36" s="537" t="s">
        <v>83</v>
      </c>
      <c r="W36" s="538"/>
      <c r="X36" s="538"/>
      <c r="Y36" s="539"/>
      <c r="Z36" s="540" t="s">
        <v>243</v>
      </c>
      <c r="AA36" s="130"/>
      <c r="AB36"/>
      <c r="AC36"/>
      <c r="AD36"/>
      <c r="AE36"/>
      <c r="AF36"/>
      <c r="AG36"/>
      <c r="AH36"/>
    </row>
    <row r="37" spans="1:34" s="6" customFormat="1" x14ac:dyDescent="0.2">
      <c r="A37" s="204"/>
      <c r="B37" s="579"/>
      <c r="C37" s="163"/>
      <c r="D37" s="205"/>
      <c r="E37" s="167"/>
      <c r="F37" s="205"/>
      <c r="G37" s="163"/>
      <c r="H37" s="205"/>
      <c r="I37" s="167"/>
      <c r="J37" s="205"/>
      <c r="K37" s="230"/>
      <c r="L37" s="206"/>
      <c r="M37" s="176"/>
      <c r="N37" s="206"/>
      <c r="O37" s="230"/>
      <c r="P37" s="206"/>
      <c r="Q37" s="209"/>
      <c r="U37"/>
      <c r="V37" s="100" t="s">
        <v>84</v>
      </c>
      <c r="W37" s="100" t="s">
        <v>85</v>
      </c>
      <c r="X37" s="323" t="s">
        <v>86</v>
      </c>
      <c r="Y37" s="100" t="s">
        <v>87</v>
      </c>
      <c r="Z37" s="541" t="s">
        <v>48</v>
      </c>
      <c r="AA37"/>
      <c r="AC37"/>
      <c r="AD37"/>
      <c r="AE37"/>
      <c r="AF37"/>
      <c r="AG37"/>
      <c r="AH37"/>
    </row>
    <row r="38" spans="1:34" s="6" customFormat="1" x14ac:dyDescent="0.2">
      <c r="A38" s="204"/>
      <c r="B38" s="248"/>
      <c r="C38" s="163"/>
      <c r="D38" s="205"/>
      <c r="E38" s="167"/>
      <c r="F38" s="205"/>
      <c r="G38" s="163"/>
      <c r="H38" s="205"/>
      <c r="I38" s="167"/>
      <c r="J38" s="205"/>
      <c r="K38" s="230"/>
      <c r="L38" s="206"/>
      <c r="M38" s="176"/>
      <c r="N38" s="206"/>
      <c r="O38" s="230"/>
      <c r="P38" s="206"/>
      <c r="Q38" s="209"/>
      <c r="U38" s="10" t="s">
        <v>82</v>
      </c>
      <c r="V38" s="146">
        <f>'FRACCIÓN III 1er 2016'!V38</f>
        <v>0</v>
      </c>
      <c r="W38" s="146">
        <f>'FRACCIÓN III 2do 2016 '!W38</f>
        <v>0</v>
      </c>
      <c r="X38" s="324">
        <f>X42*Y29</f>
        <v>0</v>
      </c>
      <c r="Y38" s="101"/>
      <c r="Z38" s="101">
        <f>V38+W38+X38+Y38</f>
        <v>0</v>
      </c>
      <c r="AA38"/>
      <c r="AC38"/>
      <c r="AD38"/>
      <c r="AE38"/>
      <c r="AF38"/>
      <c r="AG38"/>
      <c r="AH38"/>
    </row>
    <row r="39" spans="1:34" s="6" customFormat="1" ht="15" x14ac:dyDescent="0.25">
      <c r="A39" s="247" t="s">
        <v>21</v>
      </c>
      <c r="B39" s="253" t="str">
        <f>'HOJA DE TRABAJO DE LA UPE'!D67</f>
        <v>AAA</v>
      </c>
      <c r="C39" s="163"/>
      <c r="D39" s="205"/>
      <c r="E39" s="167"/>
      <c r="F39" s="205"/>
      <c r="G39" s="163"/>
      <c r="H39" s="205"/>
      <c r="I39" s="167"/>
      <c r="J39" s="205"/>
      <c r="K39" s="239">
        <f>'HOJA DE TRABAJO DE LA UPE'!L48</f>
        <v>0</v>
      </c>
      <c r="L39" s="213">
        <f>'HOJA DE TRABAJO DE LA UPE'!M48</f>
        <v>0</v>
      </c>
      <c r="M39" s="249">
        <f>'HOJA DE TRABAJO DE LA UPE'!N48</f>
        <v>0</v>
      </c>
      <c r="N39" s="206"/>
      <c r="O39" s="239">
        <f>'FRACCIÓN III 2do 2016 '!Q39+K39</f>
        <v>0</v>
      </c>
      <c r="P39" s="213">
        <f>O39+L39</f>
        <v>0</v>
      </c>
      <c r="Q39" s="217">
        <f>P39+M39</f>
        <v>0</v>
      </c>
      <c r="S39"/>
      <c r="T39"/>
      <c r="U39"/>
      <c r="V39" s="101"/>
      <c r="W39" s="101"/>
      <c r="X39" s="324"/>
      <c r="Y39" s="101"/>
      <c r="Z39" s="101"/>
      <c r="AA39"/>
      <c r="AB39"/>
      <c r="AC39"/>
      <c r="AD39"/>
      <c r="AE39"/>
      <c r="AF39"/>
      <c r="AG39"/>
      <c r="AH39"/>
    </row>
    <row r="40" spans="1:34" s="6" customFormat="1" x14ac:dyDescent="0.2">
      <c r="A40" s="204"/>
      <c r="B40" s="248"/>
      <c r="C40" s="163"/>
      <c r="D40" s="205"/>
      <c r="E40" s="167"/>
      <c r="F40" s="205"/>
      <c r="G40" s="163"/>
      <c r="H40" s="205"/>
      <c r="I40" s="167"/>
      <c r="J40" s="205"/>
      <c r="K40" s="230"/>
      <c r="L40" s="206"/>
      <c r="M40" s="176"/>
      <c r="N40" s="206"/>
      <c r="O40" s="230"/>
      <c r="P40" s="206"/>
      <c r="Q40" s="209"/>
      <c r="R40"/>
      <c r="S40"/>
      <c r="T40"/>
      <c r="U40" s="10" t="s">
        <v>46</v>
      </c>
      <c r="V40" s="103">
        <f>'FRACCIÓN III 1er 2016'!V40</f>
        <v>0</v>
      </c>
      <c r="W40" s="103">
        <f>'FRACCIÓN III 2do 2016 '!W40</f>
        <v>0</v>
      </c>
      <c r="X40" s="325">
        <f>+X42*Y31</f>
        <v>0</v>
      </c>
      <c r="Y40" s="103"/>
      <c r="Z40" s="103">
        <f>V40+W40+X40+Y40</f>
        <v>0</v>
      </c>
      <c r="AA40"/>
      <c r="AB40"/>
      <c r="AC40"/>
      <c r="AD40"/>
      <c r="AE40"/>
      <c r="AF40"/>
      <c r="AG40"/>
      <c r="AH40"/>
    </row>
    <row r="41" spans="1:34" s="6" customFormat="1" x14ac:dyDescent="0.2">
      <c r="A41" s="204"/>
      <c r="B41" s="159"/>
      <c r="C41" s="163"/>
      <c r="D41" s="205"/>
      <c r="E41" s="167"/>
      <c r="F41" s="205"/>
      <c r="G41" s="163"/>
      <c r="H41" s="205"/>
      <c r="I41" s="167"/>
      <c r="J41" s="205"/>
      <c r="K41" s="230"/>
      <c r="L41" s="206"/>
      <c r="M41" s="176"/>
      <c r="N41" s="206"/>
      <c r="O41" s="230"/>
      <c r="P41" s="206"/>
      <c r="Q41" s="209"/>
      <c r="R41"/>
      <c r="S41"/>
      <c r="T41"/>
      <c r="U41" s="10"/>
      <c r="V41" s="145"/>
      <c r="W41" s="145"/>
      <c r="X41" s="326"/>
      <c r="Y41" s="145"/>
      <c r="Z41" s="145"/>
      <c r="AA41"/>
      <c r="AB41"/>
      <c r="AC41"/>
      <c r="AD41"/>
      <c r="AE41"/>
      <c r="AF41"/>
      <c r="AG41"/>
      <c r="AH41"/>
    </row>
    <row r="42" spans="1:34" s="6" customFormat="1" ht="15.75" thickBot="1" x14ac:dyDescent="0.3">
      <c r="A42" s="247" t="s">
        <v>21</v>
      </c>
      <c r="B42" s="253" t="str">
        <f>'HOJA DE TRABAJO DE LA UPE'!D68</f>
        <v>BBB</v>
      </c>
      <c r="C42" s="163"/>
      <c r="D42" s="205"/>
      <c r="E42" s="167"/>
      <c r="F42" s="205"/>
      <c r="G42" s="163"/>
      <c r="H42" s="205"/>
      <c r="I42" s="167"/>
      <c r="J42" s="205"/>
      <c r="K42" s="239">
        <f>'HOJA DE TRABAJO DE LA UPE'!L50</f>
        <v>0</v>
      </c>
      <c r="L42" s="213">
        <f>'HOJA DE TRABAJO DE LA UPE'!M50</f>
        <v>0</v>
      </c>
      <c r="M42" s="249">
        <f>'HOJA DE TRABAJO DE LA UPE'!N50</f>
        <v>0</v>
      </c>
      <c r="N42" s="206"/>
      <c r="O42" s="239">
        <f>'FRACCIÓN III 2do 2016 '!Q42+K42</f>
        <v>0</v>
      </c>
      <c r="P42" s="213">
        <f>O42+L42</f>
        <v>0</v>
      </c>
      <c r="Q42" s="217">
        <f>P42+M42</f>
        <v>0</v>
      </c>
      <c r="R42"/>
      <c r="S42"/>
      <c r="T42"/>
      <c r="U42"/>
      <c r="V42" s="102">
        <f>V38+V40</f>
        <v>0</v>
      </c>
      <c r="W42" s="102">
        <f>W38+W40</f>
        <v>0</v>
      </c>
      <c r="X42" s="327">
        <f>+'FRACCIÓN I 2016'!R12-'FRACCIÓN I 2016'!L12</f>
        <v>0</v>
      </c>
      <c r="Y42" s="102"/>
      <c r="Z42" s="102">
        <f>Z38+Z40</f>
        <v>0</v>
      </c>
      <c r="AA42"/>
      <c r="AB42"/>
      <c r="AC42"/>
      <c r="AD42"/>
      <c r="AE42"/>
      <c r="AF42"/>
      <c r="AG42"/>
      <c r="AH42"/>
    </row>
    <row r="43" spans="1:34" ht="13.5" thickTop="1" x14ac:dyDescent="0.2">
      <c r="A43" s="204"/>
      <c r="B43" s="248"/>
      <c r="C43" s="163"/>
      <c r="D43" s="205"/>
      <c r="E43" s="167"/>
      <c r="F43" s="205"/>
      <c r="G43" s="163"/>
      <c r="H43" s="205"/>
      <c r="I43" s="167"/>
      <c r="J43" s="205"/>
      <c r="K43" s="230"/>
      <c r="L43" s="206"/>
      <c r="M43" s="176"/>
      <c r="N43" s="206"/>
      <c r="O43" s="230"/>
      <c r="P43" s="206"/>
      <c r="Q43" s="209"/>
      <c r="R43" s="2"/>
      <c r="U43" s="10"/>
      <c r="V43" s="105"/>
      <c r="W43" s="105"/>
      <c r="X43" s="105"/>
    </row>
    <row r="44" spans="1:34" s="6" customFormat="1" ht="13.5" thickBot="1" x14ac:dyDescent="0.25">
      <c r="A44" s="220"/>
      <c r="B44" s="255"/>
      <c r="C44" s="256"/>
      <c r="D44" s="221"/>
      <c r="E44" s="257"/>
      <c r="F44" s="221"/>
      <c r="G44" s="256"/>
      <c r="H44" s="221"/>
      <c r="I44" s="257"/>
      <c r="J44" s="221"/>
      <c r="K44" s="258"/>
      <c r="L44" s="222"/>
      <c r="M44" s="259"/>
      <c r="N44" s="222"/>
      <c r="O44" s="258"/>
      <c r="P44" s="222"/>
      <c r="Q44" s="223"/>
      <c r="R44" s="2"/>
      <c r="AB44"/>
      <c r="AC44"/>
      <c r="AD44"/>
      <c r="AE44"/>
      <c r="AF44"/>
      <c r="AG44"/>
      <c r="AH44"/>
    </row>
    <row r="45" spans="1:34" s="6" customFormat="1" ht="15.75" x14ac:dyDescent="0.25">
      <c r="A45" s="204"/>
      <c r="B45" s="205"/>
      <c r="C45" s="205"/>
      <c r="D45" s="205"/>
      <c r="E45" s="205"/>
      <c r="F45" s="205"/>
      <c r="G45" s="205"/>
      <c r="H45" s="205"/>
      <c r="I45" s="205"/>
      <c r="J45" s="205"/>
      <c r="K45" s="206"/>
      <c r="L45" s="206"/>
      <c r="M45" s="206"/>
      <c r="N45" s="206"/>
      <c r="O45" s="206"/>
      <c r="P45" s="206"/>
      <c r="Q45" s="260"/>
      <c r="R45" s="2"/>
      <c r="T45" s="362"/>
      <c r="U45" s="577" t="s">
        <v>262</v>
      </c>
      <c r="V45" s="578"/>
      <c r="AB45"/>
      <c r="AC45"/>
      <c r="AD45"/>
      <c r="AE45"/>
      <c r="AF45"/>
      <c r="AG45"/>
      <c r="AH45"/>
    </row>
    <row r="46" spans="1:34" s="6" customFormat="1" ht="12.75" customHeight="1" x14ac:dyDescent="0.2">
      <c r="A46" s="204"/>
      <c r="B46" s="205"/>
      <c r="C46" s="205"/>
      <c r="D46" s="205"/>
      <c r="E46" s="205"/>
      <c r="F46" s="205"/>
      <c r="G46" s="205"/>
      <c r="H46" s="205"/>
      <c r="I46" s="205"/>
      <c r="J46" s="205"/>
      <c r="K46" s="206"/>
      <c r="L46" s="206"/>
      <c r="M46" s="206"/>
      <c r="N46" s="206"/>
      <c r="O46" s="206"/>
      <c r="P46" s="206"/>
      <c r="Q46" s="209"/>
      <c r="R46"/>
      <c r="T46" s="362"/>
      <c r="U46" s="363" t="s">
        <v>248</v>
      </c>
      <c r="V46" s="364"/>
      <c r="AB46"/>
      <c r="AC46"/>
      <c r="AD46"/>
      <c r="AE46"/>
      <c r="AF46"/>
      <c r="AG46"/>
      <c r="AH46"/>
    </row>
    <row r="47" spans="1:34" s="6" customFormat="1" ht="13.5" customHeight="1" thickBot="1" x14ac:dyDescent="0.25">
      <c r="A47" s="204"/>
      <c r="B47" s="261" t="s">
        <v>20</v>
      </c>
      <c r="C47" s="262">
        <f>C12+C15+C18+C21+C24+C27+C30+C33+C36+C39+C42</f>
        <v>0</v>
      </c>
      <c r="D47" s="262">
        <f t="shared" ref="D47:E47" si="0">D12+D15+D18+D21+D24+D27+D30+D33+D36+D39+D42</f>
        <v>0</v>
      </c>
      <c r="E47" s="262">
        <f t="shared" si="0"/>
        <v>0</v>
      </c>
      <c r="F47" s="261"/>
      <c r="G47" s="262">
        <f>G12+G15+G18+G21+G24+G27+G30+G33+G36+G39+G42</f>
        <v>0</v>
      </c>
      <c r="H47" s="262">
        <f t="shared" ref="H47:I47" si="1">H12+H15+H18+H21+H24+H27+H30+H33+H36+H39+H42</f>
        <v>0</v>
      </c>
      <c r="I47" s="262">
        <f t="shared" si="1"/>
        <v>0</v>
      </c>
      <c r="J47" s="261"/>
      <c r="K47" s="262">
        <f>K12+K15+K18+K21+K24+K27+K30+K33+K36+K39+K42</f>
        <v>0</v>
      </c>
      <c r="L47" s="262">
        <f t="shared" ref="L47:M47" si="2">L12+L15+L18+L21+L24+L27+L30+L33+L36+L39+L42</f>
        <v>0</v>
      </c>
      <c r="M47" s="262">
        <f t="shared" si="2"/>
        <v>0</v>
      </c>
      <c r="N47" s="263"/>
      <c r="O47" s="262">
        <f>O12+O15+O18+O21+O24+O27+O30+O33+O36+O39+O42</f>
        <v>0</v>
      </c>
      <c r="P47" s="262">
        <f t="shared" ref="P47:Q47" si="3">P12+P15+P18+P21+P24+P27+P30+P33+P36+P39+P42</f>
        <v>0</v>
      </c>
      <c r="Q47" s="264">
        <f t="shared" si="3"/>
        <v>0</v>
      </c>
      <c r="R47"/>
      <c r="T47" s="362"/>
      <c r="U47" s="365"/>
      <c r="V47" s="366"/>
      <c r="AB47"/>
      <c r="AC47"/>
      <c r="AD47"/>
      <c r="AE47"/>
      <c r="AF47"/>
      <c r="AG47"/>
      <c r="AH47"/>
    </row>
    <row r="48" spans="1:34" s="6" customFormat="1" ht="13.5" thickTop="1" x14ac:dyDescent="0.2">
      <c r="A48" s="204"/>
      <c r="C48" s="353"/>
      <c r="D48" s="353"/>
      <c r="E48" s="353"/>
      <c r="F48" s="353"/>
      <c r="G48" s="353"/>
      <c r="H48" s="353"/>
      <c r="I48" s="353"/>
      <c r="J48" s="353"/>
      <c r="K48" s="353"/>
      <c r="L48" s="353"/>
      <c r="M48" s="353"/>
      <c r="N48" s="353"/>
      <c r="O48" s="353"/>
      <c r="P48" s="353"/>
      <c r="Q48" s="333"/>
      <c r="R48" s="9"/>
      <c r="T48" s="362" t="s">
        <v>263</v>
      </c>
      <c r="U48" s="367" t="s">
        <v>52</v>
      </c>
      <c r="V48" s="368">
        <f>+M49</f>
        <v>0</v>
      </c>
      <c r="AB48"/>
      <c r="AC48"/>
      <c r="AD48"/>
      <c r="AE48"/>
      <c r="AF48"/>
      <c r="AG48"/>
      <c r="AH48"/>
    </row>
    <row r="49" spans="1:34" s="6" customFormat="1" x14ac:dyDescent="0.2">
      <c r="A49" s="204"/>
      <c r="B49" s="261" t="s">
        <v>19</v>
      </c>
      <c r="C49" s="332">
        <f>C47</f>
        <v>0</v>
      </c>
      <c r="D49" s="332">
        <f>D47+C49</f>
        <v>0</v>
      </c>
      <c r="E49" s="332">
        <f>E47+D49</f>
        <v>0</v>
      </c>
      <c r="F49" s="261"/>
      <c r="G49" s="332">
        <f>G47+E49</f>
        <v>0</v>
      </c>
      <c r="H49" s="332">
        <f>H47+G49</f>
        <v>0</v>
      </c>
      <c r="I49" s="332">
        <f>I47+H49</f>
        <v>0</v>
      </c>
      <c r="J49" s="261"/>
      <c r="K49" s="332">
        <f>K47+I49</f>
        <v>0</v>
      </c>
      <c r="L49" s="332">
        <f>L47+K49</f>
        <v>0</v>
      </c>
      <c r="M49" s="332">
        <f>M47+L49</f>
        <v>0</v>
      </c>
      <c r="N49" s="263"/>
      <c r="O49" s="332">
        <f>C47+G47+K47</f>
        <v>0</v>
      </c>
      <c r="P49" s="332">
        <f>D47+H47+L47+O49</f>
        <v>0</v>
      </c>
      <c r="Q49" s="334">
        <f>E47+I47+M47+P49</f>
        <v>0</v>
      </c>
      <c r="R49"/>
      <c r="T49" s="362"/>
      <c r="U49" s="367"/>
      <c r="V49" s="366"/>
      <c r="AB49"/>
      <c r="AC49" s="4"/>
      <c r="AD49" s="4"/>
      <c r="AE49" s="4"/>
      <c r="AF49" s="4"/>
      <c r="AG49" s="4"/>
      <c r="AH49" s="4"/>
    </row>
    <row r="50" spans="1:34" s="6" customFormat="1" x14ac:dyDescent="0.2">
      <c r="A50" s="204"/>
      <c r="B50" s="261"/>
      <c r="C50" s="261"/>
      <c r="D50" s="261"/>
      <c r="E50" s="261"/>
      <c r="F50" s="261"/>
      <c r="G50" s="261"/>
      <c r="H50" s="261"/>
      <c r="I50" s="261"/>
      <c r="J50" s="261"/>
      <c r="K50" s="261"/>
      <c r="L50" s="261"/>
      <c r="M50" s="261"/>
      <c r="N50" s="263"/>
      <c r="O50" s="261"/>
      <c r="P50" s="261"/>
      <c r="Q50" s="265"/>
      <c r="R50"/>
      <c r="T50" s="362" t="s">
        <v>263</v>
      </c>
      <c r="U50" s="367" t="s">
        <v>51</v>
      </c>
      <c r="V50" s="369">
        <f>+'FRACCIÓN II  3er 2016'!U54</f>
        <v>0</v>
      </c>
      <c r="AB50" s="4"/>
      <c r="AC50"/>
      <c r="AD50"/>
      <c r="AE50"/>
      <c r="AF50"/>
      <c r="AG50"/>
      <c r="AH50"/>
    </row>
    <row r="51" spans="1:34" x14ac:dyDescent="0.2">
      <c r="A51" s="266"/>
      <c r="B51" s="261" t="s">
        <v>139</v>
      </c>
      <c r="C51" s="267"/>
      <c r="D51" s="268"/>
      <c r="E51" s="268">
        <f>C47+D47+E47</f>
        <v>0</v>
      </c>
      <c r="F51" s="267"/>
      <c r="G51" s="267"/>
      <c r="H51" s="268"/>
      <c r="I51" s="268">
        <f>G47+H47+I47</f>
        <v>0</v>
      </c>
      <c r="J51" s="267"/>
      <c r="K51" s="267"/>
      <c r="L51" s="268"/>
      <c r="M51" s="268">
        <f>K47+L47+M47</f>
        <v>0</v>
      </c>
      <c r="N51" s="267"/>
      <c r="O51" s="267"/>
      <c r="P51" s="268"/>
      <c r="Q51" s="269">
        <f>E51+I51+M51</f>
        <v>0</v>
      </c>
      <c r="T51" s="370"/>
      <c r="U51" s="371"/>
      <c r="V51" s="372"/>
    </row>
    <row r="52" spans="1:34" x14ac:dyDescent="0.2">
      <c r="A52" s="204"/>
      <c r="B52" s="205"/>
      <c r="C52" s="205"/>
      <c r="D52" s="205"/>
      <c r="E52" s="205"/>
      <c r="F52" s="205"/>
      <c r="G52" s="205"/>
      <c r="H52" s="205"/>
      <c r="I52" s="205"/>
      <c r="J52" s="205"/>
      <c r="K52" s="205"/>
      <c r="L52" s="205"/>
      <c r="M52" s="205"/>
      <c r="N52" s="205"/>
      <c r="O52" s="205"/>
      <c r="P52" s="205"/>
      <c r="Q52" s="254"/>
      <c r="T52" s="370" t="s">
        <v>264</v>
      </c>
      <c r="U52" s="367" t="s">
        <v>53</v>
      </c>
      <c r="V52" s="373">
        <f>+'FRACCIÓN I 2016'!R50</f>
        <v>0</v>
      </c>
    </row>
    <row r="53" spans="1:34" x14ac:dyDescent="0.2">
      <c r="A53" s="272"/>
      <c r="B53" s="126"/>
      <c r="C53" s="126"/>
      <c r="D53" s="126"/>
      <c r="E53" s="126"/>
      <c r="F53" s="126"/>
      <c r="G53" s="126"/>
      <c r="H53" s="126"/>
      <c r="I53" s="126"/>
      <c r="J53" s="126"/>
      <c r="K53" s="126"/>
      <c r="L53" s="126"/>
      <c r="M53" s="126"/>
      <c r="N53" s="126"/>
      <c r="O53" s="126"/>
      <c r="P53" s="126"/>
      <c r="Q53" s="273"/>
      <c r="T53" s="370"/>
      <c r="U53" s="365"/>
      <c r="V53" s="366"/>
    </row>
    <row r="54" spans="1:34" ht="13.5" thickBot="1" x14ac:dyDescent="0.25">
      <c r="A54" s="274"/>
      <c r="B54" s="275"/>
      <c r="C54" s="275"/>
      <c r="D54" s="275"/>
      <c r="E54" s="275"/>
      <c r="F54" s="275"/>
      <c r="G54" s="275"/>
      <c r="H54" s="275"/>
      <c r="I54" s="275"/>
      <c r="J54" s="275"/>
      <c r="K54" s="275"/>
      <c r="L54" s="275"/>
      <c r="M54" s="275"/>
      <c r="N54" s="275"/>
      <c r="O54" s="275"/>
      <c r="P54" s="275"/>
      <c r="Q54" s="276"/>
      <c r="T54" s="374" t="s">
        <v>265</v>
      </c>
      <c r="U54" s="365"/>
      <c r="V54" s="375">
        <f>+V48+V50-V52</f>
        <v>0</v>
      </c>
    </row>
    <row r="55" spans="1:34" x14ac:dyDescent="0.2">
      <c r="T55" s="376"/>
      <c r="U55" s="377"/>
      <c r="V55" s="378"/>
    </row>
  </sheetData>
  <mergeCells count="39">
    <mergeCell ref="C7:M7"/>
    <mergeCell ref="O6:Q6"/>
    <mergeCell ref="A1:Q1"/>
    <mergeCell ref="A2:Q2"/>
    <mergeCell ref="A3:Q3"/>
    <mergeCell ref="A4:Q4"/>
    <mergeCell ref="A5:Q5"/>
    <mergeCell ref="C8:E8"/>
    <mergeCell ref="AC5:AH7"/>
    <mergeCell ref="A6:M6"/>
    <mergeCell ref="G8:I8"/>
    <mergeCell ref="K8:M8"/>
    <mergeCell ref="A7:A9"/>
    <mergeCell ref="B7:B9"/>
    <mergeCell ref="S7:U8"/>
    <mergeCell ref="V7:X8"/>
    <mergeCell ref="Y7:AA8"/>
    <mergeCell ref="AB7:AB8"/>
    <mergeCell ref="S9:U9"/>
    <mergeCell ref="V9:X9"/>
    <mergeCell ref="Y9:AA9"/>
    <mergeCell ref="S5:AA5"/>
    <mergeCell ref="O7:Q8"/>
    <mergeCell ref="U45:V45"/>
    <mergeCell ref="B18:B19"/>
    <mergeCell ref="B33:B34"/>
    <mergeCell ref="B36:B37"/>
    <mergeCell ref="S2:AA2"/>
    <mergeCell ref="S20:AA20"/>
    <mergeCell ref="U22:Y22"/>
    <mergeCell ref="X24:X27"/>
    <mergeCell ref="Y24:Y27"/>
    <mergeCell ref="Z24:Z27"/>
    <mergeCell ref="S4:AA4"/>
    <mergeCell ref="Y6:AA6"/>
    <mergeCell ref="S6:U6"/>
    <mergeCell ref="V6:X6"/>
    <mergeCell ref="V36:Y36"/>
    <mergeCell ref="Z36:Z37"/>
  </mergeCells>
  <printOptions horizontalCentered="1"/>
  <pageMargins left="0.78740157480314965" right="0.39370078740157483" top="0.39370078740157483" bottom="0.39370078740157483" header="0.31496062992125984" footer="0.31496062992125984"/>
  <pageSetup scale="30" fitToHeight="2" orientation="landscape" r:id="rId1"/>
  <colBreaks count="1" manualBreakCount="1">
    <brk id="1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H55"/>
  <sheetViews>
    <sheetView topLeftCell="A7" zoomScale="50" zoomScaleNormal="50" workbookViewId="0">
      <selection activeCell="S1" sqref="S1:AI56"/>
    </sheetView>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8.7109375" customWidth="1"/>
    <col min="19" max="19" width="9.140625" customWidth="1"/>
    <col min="20" max="20" width="12.7109375" customWidth="1"/>
    <col min="21" max="21" width="12" customWidth="1"/>
    <col min="22" max="22" width="11.7109375" bestFit="1" customWidth="1"/>
    <col min="23" max="23" width="15.28515625" customWidth="1"/>
    <col min="24" max="24" width="15" customWidth="1"/>
    <col min="25" max="25" width="12.85546875" customWidth="1"/>
    <col min="26" max="26" width="14.140625" customWidth="1"/>
    <col min="27" max="27" width="14.7109375" customWidth="1"/>
    <col min="28" max="28" width="9.42578125" customWidth="1"/>
  </cols>
  <sheetData>
    <row r="1" spans="1:34" s="137" customFormat="1" ht="20.25" customHeight="1" x14ac:dyDescent="0.2">
      <c r="A1" s="571" t="s">
        <v>215</v>
      </c>
      <c r="B1" s="572"/>
      <c r="C1" s="572"/>
      <c r="D1" s="572"/>
      <c r="E1" s="572"/>
      <c r="F1" s="572"/>
      <c r="G1" s="572"/>
      <c r="H1" s="572"/>
      <c r="I1" s="572"/>
      <c r="J1" s="572"/>
      <c r="K1" s="572"/>
      <c r="L1" s="572"/>
      <c r="M1" s="572"/>
      <c r="N1" s="572"/>
      <c r="O1" s="572"/>
      <c r="P1" s="572"/>
      <c r="Q1" s="572"/>
      <c r="R1" s="136"/>
      <c r="S1" s="136"/>
      <c r="T1" s="136"/>
    </row>
    <row r="2" spans="1:34" s="137" customFormat="1" ht="20.25" customHeight="1" x14ac:dyDescent="0.2">
      <c r="A2" s="572" t="s">
        <v>121</v>
      </c>
      <c r="B2" s="572"/>
      <c r="C2" s="572"/>
      <c r="D2" s="572"/>
      <c r="E2" s="572"/>
      <c r="F2" s="572"/>
      <c r="G2" s="572"/>
      <c r="H2" s="572"/>
      <c r="I2" s="572"/>
      <c r="J2" s="572"/>
      <c r="K2" s="572"/>
      <c r="L2" s="572"/>
      <c r="M2" s="572"/>
      <c r="N2" s="572"/>
      <c r="O2" s="572"/>
      <c r="P2" s="572"/>
      <c r="Q2" s="572"/>
      <c r="R2" s="136"/>
      <c r="S2" s="551" t="s">
        <v>214</v>
      </c>
      <c r="T2" s="552"/>
      <c r="U2" s="552"/>
      <c r="V2" s="552"/>
      <c r="W2" s="552"/>
      <c r="X2" s="552"/>
      <c r="Y2" s="552"/>
      <c r="Z2" s="552"/>
      <c r="AA2" s="553"/>
    </row>
    <row r="3" spans="1:34" s="137" customFormat="1" ht="20.25" customHeight="1" x14ac:dyDescent="0.2">
      <c r="A3" s="572" t="s">
        <v>14</v>
      </c>
      <c r="B3" s="572"/>
      <c r="C3" s="572"/>
      <c r="D3" s="572"/>
      <c r="E3" s="572"/>
      <c r="F3" s="572"/>
      <c r="G3" s="572"/>
      <c r="H3" s="572"/>
      <c r="I3" s="572"/>
      <c r="J3" s="572"/>
      <c r="K3" s="572"/>
      <c r="L3" s="572"/>
      <c r="M3" s="572"/>
      <c r="N3" s="572"/>
      <c r="O3" s="572"/>
      <c r="P3" s="572"/>
      <c r="Q3" s="572"/>
      <c r="R3" s="136"/>
      <c r="S3" s="136"/>
      <c r="T3" s="136"/>
    </row>
    <row r="4" spans="1:34" s="137" customFormat="1" ht="20.25" customHeight="1" x14ac:dyDescent="0.2">
      <c r="A4" s="573" t="s">
        <v>1</v>
      </c>
      <c r="B4" s="573"/>
      <c r="C4" s="573"/>
      <c r="D4" s="573"/>
      <c r="E4" s="573"/>
      <c r="F4" s="573"/>
      <c r="G4" s="573"/>
      <c r="H4" s="573"/>
      <c r="I4" s="573"/>
      <c r="J4" s="573"/>
      <c r="K4" s="573"/>
      <c r="L4" s="573"/>
      <c r="M4" s="573"/>
      <c r="N4" s="573"/>
      <c r="O4" s="573"/>
      <c r="P4" s="573"/>
      <c r="Q4" s="573"/>
      <c r="S4" s="561" t="s">
        <v>43</v>
      </c>
      <c r="T4" s="562"/>
      <c r="U4" s="562"/>
      <c r="V4" s="562"/>
      <c r="W4" s="562"/>
      <c r="X4" s="562"/>
      <c r="Y4" s="562"/>
      <c r="Z4" s="562"/>
      <c r="AA4" s="563"/>
      <c r="AD4" s="138"/>
    </row>
    <row r="5" spans="1:34" s="137" customFormat="1" ht="20.25" customHeight="1" x14ac:dyDescent="0.2">
      <c r="A5" s="573" t="s">
        <v>129</v>
      </c>
      <c r="B5" s="573"/>
      <c r="C5" s="573"/>
      <c r="D5" s="573"/>
      <c r="E5" s="573"/>
      <c r="F5" s="573"/>
      <c r="G5" s="573"/>
      <c r="H5" s="573"/>
      <c r="I5" s="573"/>
      <c r="J5" s="573"/>
      <c r="K5" s="573"/>
      <c r="L5" s="573"/>
      <c r="M5" s="573"/>
      <c r="N5" s="573"/>
      <c r="O5" s="573"/>
      <c r="P5" s="573"/>
      <c r="Q5" s="573"/>
      <c r="S5" s="586">
        <f>Y40</f>
        <v>0</v>
      </c>
      <c r="T5" s="587"/>
      <c r="U5" s="587"/>
      <c r="V5" s="587"/>
      <c r="W5" s="587"/>
      <c r="X5" s="587"/>
      <c r="Y5" s="587"/>
      <c r="Z5" s="587"/>
      <c r="AA5" s="588"/>
      <c r="AC5" s="542" t="s">
        <v>229</v>
      </c>
      <c r="AD5" s="542"/>
      <c r="AE5" s="542"/>
      <c r="AF5" s="542"/>
      <c r="AG5" s="542"/>
      <c r="AH5" s="542"/>
    </row>
    <row r="6" spans="1:34" ht="18" x14ac:dyDescent="0.25">
      <c r="A6" s="592" t="s">
        <v>81</v>
      </c>
      <c r="B6" s="593"/>
      <c r="C6" s="593"/>
      <c r="D6" s="593"/>
      <c r="E6" s="593"/>
      <c r="F6" s="593"/>
      <c r="G6" s="593"/>
      <c r="H6" s="593"/>
      <c r="I6" s="593"/>
      <c r="J6" s="593"/>
      <c r="K6" s="593"/>
      <c r="L6" s="593"/>
      <c r="M6" s="594"/>
      <c r="N6" s="270"/>
      <c r="O6" s="592" t="s">
        <v>130</v>
      </c>
      <c r="P6" s="593"/>
      <c r="Q6" s="594"/>
      <c r="R6" s="1"/>
      <c r="S6" s="564">
        <v>0.2</v>
      </c>
      <c r="T6" s="565"/>
      <c r="U6" s="565"/>
      <c r="V6" s="564">
        <v>0.7</v>
      </c>
      <c r="W6" s="565"/>
      <c r="X6" s="565"/>
      <c r="Y6" s="564">
        <v>0.1</v>
      </c>
      <c r="Z6" s="565"/>
      <c r="AA6" s="565"/>
      <c r="AB6" s="135">
        <f>S6+V6+Y6</f>
        <v>0.99999999999999989</v>
      </c>
      <c r="AC6" s="542"/>
      <c r="AD6" s="542"/>
      <c r="AE6" s="542"/>
      <c r="AF6" s="542"/>
      <c r="AG6" s="542"/>
      <c r="AH6" s="542"/>
    </row>
    <row r="7" spans="1:34" ht="12.75" customHeight="1" x14ac:dyDescent="0.2">
      <c r="A7" s="595" t="s">
        <v>2</v>
      </c>
      <c r="B7" s="596" t="s">
        <v>13</v>
      </c>
      <c r="C7" s="603" t="s">
        <v>15</v>
      </c>
      <c r="D7" s="604"/>
      <c r="E7" s="604"/>
      <c r="F7" s="604"/>
      <c r="G7" s="604"/>
      <c r="H7" s="604"/>
      <c r="I7" s="604"/>
      <c r="J7" s="604"/>
      <c r="K7" s="604"/>
      <c r="L7" s="604"/>
      <c r="M7" s="605"/>
      <c r="N7" s="271"/>
      <c r="O7" s="597" t="s">
        <v>131</v>
      </c>
      <c r="P7" s="598"/>
      <c r="Q7" s="599"/>
      <c r="S7" s="580">
        <f>S5*S6</f>
        <v>0</v>
      </c>
      <c r="T7" s="581"/>
      <c r="U7" s="582"/>
      <c r="V7" s="580">
        <f>S5*V6</f>
        <v>0</v>
      </c>
      <c r="W7" s="581"/>
      <c r="X7" s="582"/>
      <c r="Y7" s="580">
        <f>Y6*S5</f>
        <v>0</v>
      </c>
      <c r="Z7" s="581"/>
      <c r="AA7" s="582"/>
      <c r="AB7" s="543">
        <f>S7+V7+Y7</f>
        <v>0</v>
      </c>
      <c r="AC7" s="542"/>
      <c r="AD7" s="542"/>
      <c r="AE7" s="542"/>
      <c r="AF7" s="542"/>
      <c r="AG7" s="542"/>
      <c r="AH7" s="542"/>
    </row>
    <row r="8" spans="1:34" ht="12.75" customHeight="1" x14ac:dyDescent="0.2">
      <c r="A8" s="595"/>
      <c r="B8" s="596"/>
      <c r="C8" s="606" t="s">
        <v>148</v>
      </c>
      <c r="D8" s="569"/>
      <c r="E8" s="570"/>
      <c r="F8" s="224"/>
      <c r="G8" s="568" t="s">
        <v>16</v>
      </c>
      <c r="H8" s="569"/>
      <c r="I8" s="570"/>
      <c r="J8" s="225"/>
      <c r="K8" s="574" t="s">
        <v>17</v>
      </c>
      <c r="L8" s="575"/>
      <c r="M8" s="576"/>
      <c r="N8" s="226"/>
      <c r="O8" s="600"/>
      <c r="P8" s="601"/>
      <c r="Q8" s="602"/>
      <c r="S8" s="583"/>
      <c r="T8" s="584"/>
      <c r="U8" s="585"/>
      <c r="V8" s="583"/>
      <c r="W8" s="584"/>
      <c r="X8" s="585"/>
      <c r="Y8" s="583"/>
      <c r="Z8" s="584"/>
      <c r="AA8" s="585"/>
      <c r="AB8" s="544"/>
    </row>
    <row r="9" spans="1:34" x14ac:dyDescent="0.2">
      <c r="A9" s="595"/>
      <c r="B9" s="596"/>
      <c r="C9" s="149" t="s">
        <v>38</v>
      </c>
      <c r="D9" s="149" t="s">
        <v>39</v>
      </c>
      <c r="E9" s="149" t="s">
        <v>40</v>
      </c>
      <c r="F9" s="227"/>
      <c r="G9" s="149" t="s">
        <v>38</v>
      </c>
      <c r="H9" s="149" t="s">
        <v>39</v>
      </c>
      <c r="I9" s="149" t="s">
        <v>40</v>
      </c>
      <c r="J9" s="227"/>
      <c r="K9" s="149" t="s">
        <v>38</v>
      </c>
      <c r="L9" s="149" t="s">
        <v>39</v>
      </c>
      <c r="M9" s="149" t="s">
        <v>40</v>
      </c>
      <c r="N9" s="227"/>
      <c r="O9" s="280" t="s">
        <v>235</v>
      </c>
      <c r="P9" s="278" t="s">
        <v>239</v>
      </c>
      <c r="Q9" s="279" t="s">
        <v>234</v>
      </c>
      <c r="S9" s="554" t="s">
        <v>148</v>
      </c>
      <c r="T9" s="555"/>
      <c r="U9" s="556"/>
      <c r="V9" s="557" t="s">
        <v>16</v>
      </c>
      <c r="W9" s="558"/>
      <c r="X9" s="559"/>
      <c r="Y9" s="557" t="s">
        <v>17</v>
      </c>
      <c r="Z9" s="558"/>
      <c r="AA9" s="559"/>
    </row>
    <row r="10" spans="1:34" x14ac:dyDescent="0.2">
      <c r="A10" s="228"/>
      <c r="B10" s="155"/>
      <c r="C10" s="156"/>
      <c r="D10" s="157"/>
      <c r="E10" s="158"/>
      <c r="F10" s="205"/>
      <c r="G10" s="156"/>
      <c r="H10" s="157"/>
      <c r="I10" s="158"/>
      <c r="J10" s="205"/>
      <c r="K10" s="156"/>
      <c r="L10" s="157"/>
      <c r="M10" s="158"/>
      <c r="N10" s="205"/>
      <c r="O10" s="156"/>
      <c r="P10" s="157"/>
      <c r="Q10" s="229"/>
      <c r="S10" s="44" t="s">
        <v>25</v>
      </c>
      <c r="T10" s="44" t="s">
        <v>26</v>
      </c>
      <c r="U10" s="44" t="s">
        <v>27</v>
      </c>
      <c r="V10" s="44" t="s">
        <v>25</v>
      </c>
      <c r="W10" s="44" t="s">
        <v>26</v>
      </c>
      <c r="X10" s="44" t="s">
        <v>27</v>
      </c>
      <c r="Y10" s="44" t="s">
        <v>25</v>
      </c>
      <c r="Z10" s="44" t="s">
        <v>26</v>
      </c>
      <c r="AA10" s="44" t="s">
        <v>27</v>
      </c>
    </row>
    <row r="11" spans="1:34" s="6" customFormat="1" x14ac:dyDescent="0.2">
      <c r="A11" s="204"/>
      <c r="B11" s="159"/>
      <c r="C11" s="163"/>
      <c r="D11" s="205"/>
      <c r="E11" s="167"/>
      <c r="F11" s="205"/>
      <c r="G11" s="163"/>
      <c r="H11" s="205"/>
      <c r="I11" s="167"/>
      <c r="J11" s="205"/>
      <c r="K11" s="163"/>
      <c r="L11" s="205"/>
      <c r="M11" s="167"/>
      <c r="N11" s="205"/>
      <c r="O11" s="230"/>
      <c r="P11" s="206"/>
      <c r="Q11" s="209"/>
      <c r="S11"/>
      <c r="T11"/>
      <c r="U11"/>
      <c r="V11"/>
      <c r="W11"/>
      <c r="X11"/>
      <c r="Y11"/>
      <c r="Z11"/>
      <c r="AA11"/>
      <c r="AB11"/>
      <c r="AC11"/>
      <c r="AD11"/>
      <c r="AE11"/>
      <c r="AF11"/>
      <c r="AG11"/>
      <c r="AH11"/>
    </row>
    <row r="12" spans="1:34" s="6" customFormat="1" ht="12.75" customHeight="1" x14ac:dyDescent="0.2">
      <c r="A12" s="231" t="e">
        <f>VLOOKUP('HOJA DE TRABAJO DE LA UPE'!$A$2,Hoja1!$B$2:$C$35,2,FALSE)</f>
        <v>#N/A</v>
      </c>
      <c r="B12" s="277" t="str">
        <f>'HOJA DE TRABAJO DE LA UPE'!D57</f>
        <v>SUBSIDIOS FEDERALES PARA ORGANISMOS D. E.</v>
      </c>
      <c r="C12" s="232">
        <f>S12</f>
        <v>0</v>
      </c>
      <c r="D12" s="233">
        <f>T12</f>
        <v>0</v>
      </c>
      <c r="E12" s="234">
        <f>U12</f>
        <v>0</v>
      </c>
      <c r="F12" s="235"/>
      <c r="G12" s="232">
        <f>V12</f>
        <v>0</v>
      </c>
      <c r="H12" s="236">
        <f>W12</f>
        <v>0</v>
      </c>
      <c r="I12" s="237">
        <f>X12</f>
        <v>0</v>
      </c>
      <c r="J12" s="235"/>
      <c r="K12" s="238">
        <f>Y12</f>
        <v>0</v>
      </c>
      <c r="L12" s="236">
        <f>Z12</f>
        <v>0</v>
      </c>
      <c r="M12" s="237">
        <f>AA12</f>
        <v>0</v>
      </c>
      <c r="N12" s="206"/>
      <c r="O12" s="239">
        <f>'FRACCIÓN III 3er 2016'!Q12+C12+G12+K12</f>
        <v>0</v>
      </c>
      <c r="P12" s="240">
        <f>O12+D12+H12+L12</f>
        <v>0</v>
      </c>
      <c r="Q12" s="241">
        <f>P12+E12+I12+M12</f>
        <v>0</v>
      </c>
      <c r="S12" s="12">
        <f>S7/3</f>
        <v>0</v>
      </c>
      <c r="T12" s="12">
        <f>S7/3</f>
        <v>0</v>
      </c>
      <c r="U12" s="12">
        <f>S7/3</f>
        <v>0</v>
      </c>
      <c r="V12" s="12">
        <f>V7/3</f>
        <v>0</v>
      </c>
      <c r="W12" s="12">
        <f>V7/3</f>
        <v>0</v>
      </c>
      <c r="X12" s="12">
        <f>V7/3</f>
        <v>0</v>
      </c>
      <c r="Y12" s="12">
        <f>Y7/3</f>
        <v>0</v>
      </c>
      <c r="Z12" s="12">
        <f>Y7/3</f>
        <v>0</v>
      </c>
      <c r="AA12" s="12">
        <f>Y7/3</f>
        <v>0</v>
      </c>
      <c r="AB12"/>
      <c r="AC12"/>
      <c r="AD12"/>
      <c r="AE12"/>
      <c r="AF12"/>
      <c r="AG12"/>
      <c r="AH12"/>
    </row>
    <row r="13" spans="1:34" s="6" customFormat="1" x14ac:dyDescent="0.2">
      <c r="A13" s="204"/>
      <c r="B13" s="242"/>
      <c r="C13" s="163"/>
      <c r="D13" s="205"/>
      <c r="E13" s="243"/>
      <c r="F13" s="205"/>
      <c r="G13" s="163"/>
      <c r="H13" s="244"/>
      <c r="I13" s="167"/>
      <c r="J13" s="205"/>
      <c r="K13" s="245"/>
      <c r="L13" s="244"/>
      <c r="M13" s="167"/>
      <c r="N13" s="206"/>
      <c r="O13" s="246"/>
      <c r="P13" s="206"/>
      <c r="Q13" s="209"/>
      <c r="S13" s="40"/>
      <c r="T13" s="40"/>
      <c r="U13" s="40"/>
      <c r="V13" s="40"/>
      <c r="W13" s="40"/>
      <c r="X13" s="40"/>
      <c r="Y13" s="40"/>
      <c r="Z13" s="40"/>
      <c r="AA13" s="40"/>
      <c r="AB13"/>
      <c r="AC13"/>
      <c r="AD13"/>
      <c r="AE13"/>
      <c r="AF13"/>
      <c r="AG13"/>
      <c r="AH13"/>
    </row>
    <row r="14" spans="1:34" s="6" customFormat="1" x14ac:dyDescent="0.2">
      <c r="A14" s="204"/>
      <c r="B14" s="242"/>
      <c r="C14" s="163"/>
      <c r="D14" s="205"/>
      <c r="E14" s="167"/>
      <c r="F14" s="205"/>
      <c r="G14" s="163"/>
      <c r="H14" s="205"/>
      <c r="I14" s="167"/>
      <c r="J14" s="205"/>
      <c r="K14" s="230"/>
      <c r="L14" s="206"/>
      <c r="M14" s="176"/>
      <c r="N14" s="206"/>
      <c r="O14" s="230"/>
      <c r="P14" s="206"/>
      <c r="Q14" s="209"/>
      <c r="S14"/>
      <c r="T14"/>
      <c r="U14"/>
      <c r="V14"/>
      <c r="W14"/>
      <c r="X14"/>
      <c r="Y14"/>
      <c r="Z14"/>
      <c r="AA14"/>
      <c r="AB14"/>
      <c r="AC14"/>
      <c r="AD14"/>
      <c r="AE14"/>
      <c r="AF14"/>
      <c r="AG14"/>
      <c r="AH14"/>
    </row>
    <row r="15" spans="1:34" s="6" customFormat="1" ht="15" x14ac:dyDescent="0.25">
      <c r="A15" s="247" t="s">
        <v>21</v>
      </c>
      <c r="B15" s="253" t="str">
        <f>'HOJA DE TRABAJO DE LA UPE'!D58</f>
        <v>CARRERA DOCENTE</v>
      </c>
      <c r="C15" s="163"/>
      <c r="D15" s="205"/>
      <c r="E15" s="167"/>
      <c r="F15" s="205"/>
      <c r="G15" s="163"/>
      <c r="H15" s="205"/>
      <c r="I15" s="167"/>
      <c r="J15" s="205"/>
      <c r="K15" s="239">
        <f>'HOJA DE TRABAJO DE LA UPE'!P32</f>
        <v>0</v>
      </c>
      <c r="L15" s="213">
        <f>'HOJA DE TRABAJO DE LA UPE'!Q32</f>
        <v>0</v>
      </c>
      <c r="M15" s="249">
        <f>'HOJA DE TRABAJO DE LA UPE'!R32</f>
        <v>0</v>
      </c>
      <c r="N15" s="206"/>
      <c r="O15" s="239">
        <f>'FRACCIÓN III 3er 2016'!Q15+K15</f>
        <v>0</v>
      </c>
      <c r="P15" s="213">
        <f>O15+L15</f>
        <v>0</v>
      </c>
      <c r="Q15" s="217">
        <f>P15+M15</f>
        <v>0</v>
      </c>
      <c r="AB15"/>
      <c r="AC15"/>
      <c r="AD15"/>
      <c r="AE15"/>
      <c r="AF15"/>
      <c r="AG15"/>
      <c r="AH15"/>
    </row>
    <row r="16" spans="1:34" s="6" customFormat="1" x14ac:dyDescent="0.2">
      <c r="A16" s="204"/>
      <c r="B16" s="248"/>
      <c r="C16" s="163"/>
      <c r="D16" s="205"/>
      <c r="E16" s="167"/>
      <c r="F16" s="205"/>
      <c r="G16" s="163"/>
      <c r="H16" s="205"/>
      <c r="I16" s="167"/>
      <c r="J16" s="205"/>
      <c r="K16" s="239"/>
      <c r="L16" s="206"/>
      <c r="M16" s="176"/>
      <c r="N16" s="206"/>
      <c r="O16" s="230"/>
      <c r="P16" s="206"/>
      <c r="Q16" s="209"/>
      <c r="S16"/>
      <c r="T16"/>
      <c r="U16"/>
      <c r="V16"/>
      <c r="W16"/>
      <c r="X16"/>
      <c r="Y16"/>
      <c r="Z16"/>
      <c r="AA16"/>
      <c r="AB16"/>
      <c r="AC16"/>
      <c r="AD16"/>
      <c r="AE16"/>
      <c r="AF16"/>
      <c r="AG16"/>
      <c r="AH16"/>
    </row>
    <row r="17" spans="1:34" s="6" customFormat="1" x14ac:dyDescent="0.2">
      <c r="A17" s="204"/>
      <c r="B17" s="248"/>
      <c r="C17" s="163"/>
      <c r="D17" s="205"/>
      <c r="E17" s="250"/>
      <c r="F17" s="205"/>
      <c r="G17" s="163"/>
      <c r="H17" s="205"/>
      <c r="I17" s="167"/>
      <c r="J17" s="205"/>
      <c r="K17" s="239"/>
      <c r="L17" s="206"/>
      <c r="M17" s="176"/>
      <c r="N17" s="206"/>
      <c r="O17" s="230"/>
      <c r="P17" s="206"/>
      <c r="Q17" s="209"/>
      <c r="AB17"/>
      <c r="AC17"/>
      <c r="AD17"/>
      <c r="AE17"/>
      <c r="AF17"/>
      <c r="AG17"/>
      <c r="AH17"/>
    </row>
    <row r="18" spans="1:34" s="6" customFormat="1" ht="15.75" thickBot="1" x14ac:dyDescent="0.3">
      <c r="A18" s="247" t="s">
        <v>21</v>
      </c>
      <c r="B18" s="579" t="str">
        <f>'HOJA DE TRABAJO DE LA UPE'!D59</f>
        <v>PROG. DE EXPANSIÓN DE LA OFERTA EDUCATIVA EN EDUC. SUP. (PROEXOEES)</v>
      </c>
      <c r="C18" s="163"/>
      <c r="D18" s="205"/>
      <c r="E18" s="167"/>
      <c r="F18" s="205"/>
      <c r="G18" s="163"/>
      <c r="H18" s="205"/>
      <c r="I18" s="167"/>
      <c r="J18" s="205"/>
      <c r="K18" s="239">
        <f>'HOJA DE TRABAJO DE LA UPE'!P34</f>
        <v>0</v>
      </c>
      <c r="L18" s="213">
        <f>'HOJA DE TRABAJO DE LA UPE'!Q34</f>
        <v>0</v>
      </c>
      <c r="M18" s="249">
        <f>'HOJA DE TRABAJO DE LA UPE'!R34</f>
        <v>0</v>
      </c>
      <c r="N18" s="206"/>
      <c r="O18" s="239">
        <f>'FRACCIÓN III 3er 2016'!Q18+K18</f>
        <v>0</v>
      </c>
      <c r="P18" s="213">
        <f>O18+L18</f>
        <v>0</v>
      </c>
      <c r="Q18" s="217">
        <f>P18+M18</f>
        <v>0</v>
      </c>
      <c r="S18"/>
      <c r="T18"/>
      <c r="U18"/>
      <c r="V18"/>
      <c r="W18"/>
      <c r="X18"/>
      <c r="Y18"/>
      <c r="Z18"/>
      <c r="AA18"/>
      <c r="AB18"/>
      <c r="AC18"/>
      <c r="AD18"/>
      <c r="AE18"/>
      <c r="AF18"/>
      <c r="AG18"/>
      <c r="AH18"/>
    </row>
    <row r="19" spans="1:34" s="6" customFormat="1" x14ac:dyDescent="0.2">
      <c r="A19" s="204"/>
      <c r="B19" s="579"/>
      <c r="C19" s="163"/>
      <c r="D19" s="205"/>
      <c r="E19" s="167"/>
      <c r="F19" s="205"/>
      <c r="G19" s="163"/>
      <c r="H19" s="205"/>
      <c r="I19" s="167"/>
      <c r="J19" s="205"/>
      <c r="K19" s="230"/>
      <c r="L19" s="206"/>
      <c r="M19" s="176"/>
      <c r="N19" s="206"/>
      <c r="O19" s="230"/>
      <c r="P19" s="206"/>
      <c r="Q19" s="209"/>
      <c r="S19" s="15"/>
      <c r="T19" s="16"/>
      <c r="U19" s="16"/>
      <c r="V19" s="16"/>
      <c r="W19" s="16"/>
      <c r="X19" s="16"/>
      <c r="Y19" s="16"/>
      <c r="Z19" s="16"/>
      <c r="AA19" s="17"/>
      <c r="AB19"/>
      <c r="AC19"/>
      <c r="AD19"/>
      <c r="AE19"/>
      <c r="AF19"/>
      <c r="AG19"/>
      <c r="AH19"/>
    </row>
    <row r="20" spans="1:34" s="6" customFormat="1" x14ac:dyDescent="0.2">
      <c r="A20" s="204"/>
      <c r="B20" s="248"/>
      <c r="C20" s="163"/>
      <c r="D20" s="205"/>
      <c r="E20" s="167"/>
      <c r="F20" s="205"/>
      <c r="G20" s="163"/>
      <c r="H20" s="205"/>
      <c r="I20" s="167"/>
      <c r="J20" s="205"/>
      <c r="K20" s="230"/>
      <c r="L20" s="206"/>
      <c r="M20" s="176"/>
      <c r="N20" s="206"/>
      <c r="O20" s="230"/>
      <c r="P20" s="206"/>
      <c r="Q20" s="209"/>
      <c r="S20" s="566" t="s">
        <v>132</v>
      </c>
      <c r="T20" s="497"/>
      <c r="U20" s="497"/>
      <c r="V20" s="497"/>
      <c r="W20" s="497"/>
      <c r="X20" s="497"/>
      <c r="Y20" s="497"/>
      <c r="Z20" s="497"/>
      <c r="AA20" s="567"/>
      <c r="AB20"/>
      <c r="AC20"/>
      <c r="AD20"/>
      <c r="AE20"/>
      <c r="AF20"/>
      <c r="AG20"/>
      <c r="AH20"/>
    </row>
    <row r="21" spans="1:34" s="6" customFormat="1" ht="15" x14ac:dyDescent="0.25">
      <c r="A21" s="247" t="s">
        <v>21</v>
      </c>
      <c r="B21" s="253" t="str">
        <f>'HOJA DE TRABAJO DE LA UPE'!D61</f>
        <v>MODALIDAD "A"</v>
      </c>
      <c r="C21" s="163"/>
      <c r="D21" s="205"/>
      <c r="E21" s="167"/>
      <c r="F21" s="205"/>
      <c r="G21" s="163"/>
      <c r="H21" s="205"/>
      <c r="I21" s="167"/>
      <c r="J21" s="205"/>
      <c r="K21" s="239">
        <f>'HOJA DE TRABAJO DE LA UPE'!P36</f>
        <v>0</v>
      </c>
      <c r="L21" s="213">
        <f>'HOJA DE TRABAJO DE LA UPE'!Q36</f>
        <v>0</v>
      </c>
      <c r="M21" s="249">
        <f>'HOJA DE TRABAJO DE LA UPE'!R36</f>
        <v>0</v>
      </c>
      <c r="N21" s="206"/>
      <c r="O21" s="239">
        <f>'FRACCIÓN III 3er 2016'!Q21+K21</f>
        <v>0</v>
      </c>
      <c r="P21" s="213">
        <f>O21+L21</f>
        <v>0</v>
      </c>
      <c r="Q21" s="217">
        <f>P21+M21</f>
        <v>0</v>
      </c>
      <c r="S21" s="19"/>
      <c r="T21" s="2"/>
      <c r="U21" s="2"/>
      <c r="V21" s="2"/>
      <c r="W21" s="2"/>
      <c r="X21" s="2"/>
      <c r="Y21" s="2"/>
      <c r="Z21" s="2"/>
      <c r="AA21" s="18"/>
      <c r="AB21"/>
      <c r="AC21"/>
      <c r="AD21"/>
      <c r="AE21"/>
      <c r="AF21"/>
      <c r="AG21"/>
      <c r="AH21"/>
    </row>
    <row r="22" spans="1:34" s="6" customFormat="1" ht="15.75" x14ac:dyDescent="0.25">
      <c r="A22" s="204"/>
      <c r="B22" s="248"/>
      <c r="C22" s="163"/>
      <c r="D22" s="205"/>
      <c r="E22" s="167"/>
      <c r="F22" s="205"/>
      <c r="G22" s="163"/>
      <c r="H22" s="205"/>
      <c r="I22" s="167"/>
      <c r="J22" s="205"/>
      <c r="K22" s="230"/>
      <c r="L22" s="206"/>
      <c r="M22" s="176"/>
      <c r="N22" s="206"/>
      <c r="O22" s="230"/>
      <c r="P22" s="206"/>
      <c r="Q22" s="209"/>
      <c r="S22" s="19"/>
      <c r="T22" s="2"/>
      <c r="U22" s="560" t="s">
        <v>97</v>
      </c>
      <c r="V22" s="560"/>
      <c r="W22" s="560"/>
      <c r="X22" s="560"/>
      <c r="Y22" s="560"/>
      <c r="Z22" s="2"/>
      <c r="AA22" s="18"/>
      <c r="AB22"/>
      <c r="AC22"/>
      <c r="AD22"/>
      <c r="AE22"/>
      <c r="AF22"/>
      <c r="AG22"/>
      <c r="AH22"/>
    </row>
    <row r="23" spans="1:34" s="6" customFormat="1" x14ac:dyDescent="0.2">
      <c r="A23" s="204"/>
      <c r="B23" s="248"/>
      <c r="C23" s="163"/>
      <c r="D23" s="205"/>
      <c r="E23" s="167"/>
      <c r="F23" s="205"/>
      <c r="G23" s="163"/>
      <c r="H23" s="205"/>
      <c r="I23" s="167"/>
      <c r="J23" s="205"/>
      <c r="K23" s="230"/>
      <c r="L23" s="206"/>
      <c r="M23" s="176"/>
      <c r="N23" s="206"/>
      <c r="O23" s="230"/>
      <c r="P23" s="206"/>
      <c r="Q23" s="209"/>
      <c r="S23" s="19"/>
      <c r="T23" s="2"/>
      <c r="U23" s="13"/>
      <c r="V23" s="2"/>
      <c r="W23" s="13"/>
      <c r="X23" s="2"/>
      <c r="Y23" s="2"/>
      <c r="Z23" s="2"/>
      <c r="AA23" s="18"/>
      <c r="AB23"/>
      <c r="AC23"/>
      <c r="AD23"/>
      <c r="AE23"/>
      <c r="AF23"/>
      <c r="AG23"/>
      <c r="AH23"/>
    </row>
    <row r="24" spans="1:34" s="6" customFormat="1" ht="15" x14ac:dyDescent="0.25">
      <c r="A24" s="247" t="s">
        <v>21</v>
      </c>
      <c r="B24" s="253" t="str">
        <f>'HOJA DE TRABAJO DE LA UPE'!D62</f>
        <v>MODALIDAD "B"</v>
      </c>
      <c r="C24" s="163"/>
      <c r="D24" s="205"/>
      <c r="E24" s="167"/>
      <c r="F24" s="205"/>
      <c r="G24" s="163"/>
      <c r="H24" s="251"/>
      <c r="I24" s="252"/>
      <c r="J24" s="251"/>
      <c r="K24" s="239">
        <f>'HOJA DE TRABAJO DE LA UPE'!P38</f>
        <v>0</v>
      </c>
      <c r="L24" s="213">
        <f>'HOJA DE TRABAJO DE LA UPE'!Q38</f>
        <v>0</v>
      </c>
      <c r="M24" s="249">
        <f>'HOJA DE TRABAJO DE LA UPE'!R38</f>
        <v>0</v>
      </c>
      <c r="N24" s="206"/>
      <c r="O24" s="239">
        <f>'FRACCIÓN III 3er 2016'!Q24+K24</f>
        <v>0</v>
      </c>
      <c r="P24" s="213">
        <f>O24+L24</f>
        <v>0</v>
      </c>
      <c r="Q24" s="217">
        <f>P24+M24</f>
        <v>0</v>
      </c>
      <c r="S24" s="19"/>
      <c r="T24" s="2"/>
      <c r="U24" s="13"/>
      <c r="V24" s="2"/>
      <c r="W24" s="13"/>
      <c r="X24" s="545" t="s">
        <v>49</v>
      </c>
      <c r="Y24" s="548" t="s">
        <v>47</v>
      </c>
      <c r="Z24" s="589" t="s">
        <v>50</v>
      </c>
      <c r="AA24" s="18"/>
      <c r="AB24"/>
      <c r="AF24"/>
      <c r="AG24"/>
      <c r="AH24"/>
    </row>
    <row r="25" spans="1:34" s="6" customFormat="1" ht="12.75" customHeight="1" x14ac:dyDescent="0.2">
      <c r="A25" s="204"/>
      <c r="B25" s="248"/>
      <c r="C25" s="163"/>
      <c r="D25" s="205"/>
      <c r="E25" s="167"/>
      <c r="F25" s="205"/>
      <c r="G25" s="163"/>
      <c r="H25" s="205"/>
      <c r="I25" s="167"/>
      <c r="J25" s="205"/>
      <c r="K25" s="230"/>
      <c r="L25" s="206"/>
      <c r="M25" s="176"/>
      <c r="N25" s="206"/>
      <c r="O25" s="230"/>
      <c r="P25" s="206"/>
      <c r="Q25" s="209"/>
      <c r="S25" s="19"/>
      <c r="T25" s="2"/>
      <c r="U25" s="13"/>
      <c r="V25" s="2"/>
      <c r="W25" s="13"/>
      <c r="X25" s="546"/>
      <c r="Y25" s="549"/>
      <c r="Z25" s="590"/>
      <c r="AA25" s="18"/>
      <c r="AB25"/>
      <c r="AF25"/>
      <c r="AG25"/>
      <c r="AH25"/>
    </row>
    <row r="26" spans="1:34" s="6" customFormat="1" x14ac:dyDescent="0.2">
      <c r="A26" s="204"/>
      <c r="B26" s="248"/>
      <c r="C26" s="163"/>
      <c r="D26" s="205"/>
      <c r="E26" s="167"/>
      <c r="F26" s="205"/>
      <c r="G26" s="163"/>
      <c r="H26" s="205"/>
      <c r="I26" s="167"/>
      <c r="J26" s="205"/>
      <c r="K26" s="230"/>
      <c r="L26" s="206"/>
      <c r="M26" s="176"/>
      <c r="N26" s="206"/>
      <c r="O26" s="230"/>
      <c r="P26" s="206"/>
      <c r="Q26" s="209"/>
      <c r="S26" s="19"/>
      <c r="T26" s="2"/>
      <c r="U26" s="2"/>
      <c r="V26" s="2"/>
      <c r="W26" s="13"/>
      <c r="X26" s="546"/>
      <c r="Y26" s="549"/>
      <c r="Z26" s="590"/>
      <c r="AA26" s="18"/>
      <c r="AB26"/>
      <c r="AF26"/>
      <c r="AG26"/>
      <c r="AH26"/>
    </row>
    <row r="27" spans="1:34" s="6" customFormat="1" ht="15" customHeight="1" x14ac:dyDescent="0.25">
      <c r="A27" s="247" t="s">
        <v>21</v>
      </c>
      <c r="B27" s="253" t="str">
        <f>'HOJA DE TRABAJO DE LA UPE'!D63</f>
        <v>MODALIDAD "C"</v>
      </c>
      <c r="C27" s="203"/>
      <c r="D27" s="205"/>
      <c r="E27" s="167"/>
      <c r="F27" s="205"/>
      <c r="G27" s="163"/>
      <c r="H27" s="205"/>
      <c r="I27" s="167"/>
      <c r="J27" s="205"/>
      <c r="K27" s="239">
        <f>'HOJA DE TRABAJO DE LA UPE'!P40</f>
        <v>0</v>
      </c>
      <c r="L27" s="213">
        <f>'HOJA DE TRABAJO DE LA UPE'!Q40</f>
        <v>0</v>
      </c>
      <c r="M27" s="249">
        <f>'HOJA DE TRABAJO DE LA UPE'!R40</f>
        <v>0</v>
      </c>
      <c r="N27" s="206"/>
      <c r="O27" s="239">
        <f>'FRACCIÓN III 3er 2016'!Q27+K27</f>
        <v>0</v>
      </c>
      <c r="P27" s="213">
        <f>O27+L27</f>
        <v>0</v>
      </c>
      <c r="Q27" s="217">
        <f>P27+M27</f>
        <v>0</v>
      </c>
      <c r="S27" s="19"/>
      <c r="T27" s="2"/>
      <c r="U27" s="2"/>
      <c r="V27" s="2"/>
      <c r="W27" s="13"/>
      <c r="X27" s="547"/>
      <c r="Y27" s="550"/>
      <c r="Z27" s="591"/>
      <c r="AA27" s="18"/>
      <c r="AB27"/>
      <c r="AF27"/>
      <c r="AG27"/>
      <c r="AH27"/>
    </row>
    <row r="28" spans="1:34" s="6" customFormat="1" x14ac:dyDescent="0.2">
      <c r="A28" s="204"/>
      <c r="B28" s="248"/>
      <c r="C28" s="163"/>
      <c r="D28" s="205"/>
      <c r="E28" s="167"/>
      <c r="F28" s="205"/>
      <c r="G28" s="163"/>
      <c r="H28" s="205"/>
      <c r="I28" s="167"/>
      <c r="J28" s="205"/>
      <c r="K28" s="230"/>
      <c r="L28" s="206"/>
      <c r="M28" s="176"/>
      <c r="N28" s="206"/>
      <c r="O28" s="230"/>
      <c r="P28" s="206"/>
      <c r="Q28" s="209"/>
      <c r="S28" s="19"/>
      <c r="T28" s="2"/>
      <c r="U28" s="2"/>
      <c r="V28" s="2"/>
      <c r="W28" s="13"/>
      <c r="AA28" s="18"/>
      <c r="AB28"/>
      <c r="AC28"/>
      <c r="AD28"/>
      <c r="AE28"/>
      <c r="AF28"/>
      <c r="AG28"/>
      <c r="AH28"/>
    </row>
    <row r="29" spans="1:34" s="6" customFormat="1" x14ac:dyDescent="0.2">
      <c r="A29" s="204"/>
      <c r="B29" s="248"/>
      <c r="C29" s="163"/>
      <c r="D29" s="205"/>
      <c r="E29" s="167"/>
      <c r="F29" s="205"/>
      <c r="G29" s="163"/>
      <c r="H29" s="205"/>
      <c r="I29" s="167"/>
      <c r="J29" s="205"/>
      <c r="K29" s="230"/>
      <c r="L29" s="206"/>
      <c r="M29" s="176"/>
      <c r="N29" s="206"/>
      <c r="O29" s="230"/>
      <c r="P29" s="206"/>
      <c r="Q29" s="209"/>
      <c r="S29" s="335"/>
      <c r="T29" s="331"/>
      <c r="V29" s="330" t="s">
        <v>45</v>
      </c>
      <c r="W29" s="77"/>
      <c r="X29" s="338"/>
      <c r="Y29" s="339">
        <f>IF(X29="",0,X29/X33)</f>
        <v>0</v>
      </c>
      <c r="Z29" s="41" t="s">
        <v>51</v>
      </c>
      <c r="AA29" s="337"/>
      <c r="AB29"/>
      <c r="AC29"/>
      <c r="AD29"/>
      <c r="AE29"/>
      <c r="AF29"/>
      <c r="AG29"/>
      <c r="AH29"/>
    </row>
    <row r="30" spans="1:34" s="6" customFormat="1" ht="15" x14ac:dyDescent="0.25">
      <c r="A30" s="247" t="s">
        <v>21</v>
      </c>
      <c r="B30" s="253" t="str">
        <f>'HOJA DE TRABAJO DE LA UPE'!D64</f>
        <v>PROG. DE INCLUSIÓN Y LA EQUIDAD (PIEE)</v>
      </c>
      <c r="C30" s="163"/>
      <c r="D30" s="205"/>
      <c r="E30" s="167"/>
      <c r="F30" s="205"/>
      <c r="G30" s="163"/>
      <c r="H30" s="205"/>
      <c r="I30" s="167"/>
      <c r="J30" s="205"/>
      <c r="K30" s="239">
        <f>'HOJA DE TRABAJO DE LA UPE'!P42</f>
        <v>0</v>
      </c>
      <c r="L30" s="213">
        <f>'HOJA DE TRABAJO DE LA UPE'!Q42</f>
        <v>0</v>
      </c>
      <c r="M30" s="249">
        <f>'HOJA DE TRABAJO DE LA UPE'!R42</f>
        <v>0</v>
      </c>
      <c r="N30" s="206"/>
      <c r="O30" s="239">
        <f>'FRACCIÓN III 3er 2016'!Q30+K30</f>
        <v>0</v>
      </c>
      <c r="P30" s="213">
        <f>O30+L30</f>
        <v>0</v>
      </c>
      <c r="Q30" s="217">
        <f>P30+M30</f>
        <v>0</v>
      </c>
      <c r="S30" s="335"/>
      <c r="T30" s="336"/>
      <c r="V30" s="336"/>
      <c r="W30" s="336"/>
      <c r="X30" s="336"/>
      <c r="Y30" s="336"/>
      <c r="Z30" s="42"/>
      <c r="AA30" s="337"/>
      <c r="AB30"/>
      <c r="AC30"/>
      <c r="AD30"/>
      <c r="AE30"/>
      <c r="AF30"/>
      <c r="AG30"/>
      <c r="AH30"/>
    </row>
    <row r="31" spans="1:34" s="6" customFormat="1" x14ac:dyDescent="0.2">
      <c r="A31" s="204"/>
      <c r="B31" s="248"/>
      <c r="C31" s="163"/>
      <c r="D31" s="205"/>
      <c r="E31" s="167"/>
      <c r="F31" s="205"/>
      <c r="G31" s="163"/>
      <c r="H31" s="205"/>
      <c r="I31" s="167"/>
      <c r="J31" s="205"/>
      <c r="K31" s="230"/>
      <c r="L31" s="206"/>
      <c r="M31" s="176"/>
      <c r="N31" s="206"/>
      <c r="O31" s="230"/>
      <c r="P31" s="206"/>
      <c r="Q31" s="209"/>
      <c r="S31" s="335"/>
      <c r="T31" s="336"/>
      <c r="V31" s="330" t="s">
        <v>46</v>
      </c>
      <c r="W31" s="336"/>
      <c r="X31" s="338"/>
      <c r="Y31" s="339">
        <f>IF(X31="",0,X31/X33)</f>
        <v>0</v>
      </c>
      <c r="Z31" s="41" t="s">
        <v>52</v>
      </c>
      <c r="AA31" s="337"/>
      <c r="AB31"/>
      <c r="AC31"/>
      <c r="AD31"/>
      <c r="AE31"/>
      <c r="AF31"/>
      <c r="AG31"/>
      <c r="AH31"/>
    </row>
    <row r="32" spans="1:34" s="6" customFormat="1" x14ac:dyDescent="0.2">
      <c r="A32" s="204"/>
      <c r="B32" s="248"/>
      <c r="C32" s="163"/>
      <c r="D32" s="205"/>
      <c r="E32" s="167"/>
      <c r="F32" s="205"/>
      <c r="G32" s="163"/>
      <c r="H32" s="205"/>
      <c r="I32" s="167"/>
      <c r="J32" s="205"/>
      <c r="K32" s="230"/>
      <c r="L32" s="206"/>
      <c r="M32" s="176"/>
      <c r="N32" s="206"/>
      <c r="O32" s="230"/>
      <c r="P32" s="206"/>
      <c r="Q32" s="209"/>
      <c r="S32" s="335"/>
      <c r="T32" s="336"/>
      <c r="V32" s="336"/>
      <c r="W32" s="336"/>
      <c r="X32" s="336"/>
      <c r="Y32" s="336"/>
      <c r="Z32" s="42"/>
      <c r="AA32" s="337"/>
      <c r="AB32"/>
      <c r="AC32"/>
      <c r="AD32"/>
      <c r="AE32"/>
      <c r="AF32"/>
      <c r="AG32"/>
      <c r="AH32"/>
    </row>
    <row r="33" spans="1:34" s="6" customFormat="1" ht="15.75" thickBot="1" x14ac:dyDescent="0.3">
      <c r="A33" s="247" t="s">
        <v>21</v>
      </c>
      <c r="B33" s="579" t="str">
        <f>'HOJA DE TRABAJO DE LA UPE'!D65</f>
        <v>PROG. PARA EL DESARROLLO PROFESIONAL DOCENTE (PRODEP)</v>
      </c>
      <c r="C33" s="163"/>
      <c r="D33" s="205"/>
      <c r="E33" s="167"/>
      <c r="F33" s="205"/>
      <c r="G33" s="163"/>
      <c r="H33" s="205"/>
      <c r="I33" s="167"/>
      <c r="J33" s="205"/>
      <c r="K33" s="239">
        <f>'HOJA DE TRABAJO DE LA UPE'!P44</f>
        <v>0</v>
      </c>
      <c r="L33" s="213">
        <f>'HOJA DE TRABAJO DE LA UPE'!Q44</f>
        <v>0</v>
      </c>
      <c r="M33" s="249">
        <f>'HOJA DE TRABAJO DE LA UPE'!R44</f>
        <v>0</v>
      </c>
      <c r="N33" s="206"/>
      <c r="O33" s="239">
        <f>'FRACCIÓN III 3er 2016'!Q33+K33</f>
        <v>0</v>
      </c>
      <c r="P33" s="213">
        <f>O33+L33</f>
        <v>0</v>
      </c>
      <c r="Q33" s="217">
        <f>P33+M33</f>
        <v>0</v>
      </c>
      <c r="S33" s="335"/>
      <c r="T33" s="336"/>
      <c r="V33" s="81" t="s">
        <v>48</v>
      </c>
      <c r="W33" s="77"/>
      <c r="X33" s="340">
        <f>X29+X31</f>
        <v>0</v>
      </c>
      <c r="Y33" s="339">
        <f>Y29+Y31</f>
        <v>0</v>
      </c>
      <c r="Z33" s="41" t="s">
        <v>53</v>
      </c>
      <c r="AA33" s="337"/>
      <c r="AB33"/>
      <c r="AC33"/>
      <c r="AD33"/>
      <c r="AE33"/>
      <c r="AF33"/>
      <c r="AG33"/>
      <c r="AH33"/>
    </row>
    <row r="34" spans="1:34" s="6" customFormat="1" ht="14.25" thickTop="1" thickBot="1" x14ac:dyDescent="0.25">
      <c r="A34" s="204"/>
      <c r="B34" s="579"/>
      <c r="C34" s="163"/>
      <c r="D34" s="205"/>
      <c r="E34" s="167"/>
      <c r="F34" s="205"/>
      <c r="G34" s="163"/>
      <c r="H34" s="205"/>
      <c r="I34" s="167"/>
      <c r="J34" s="205"/>
      <c r="K34" s="230"/>
      <c r="L34" s="206"/>
      <c r="M34" s="176"/>
      <c r="N34" s="206"/>
      <c r="O34" s="230"/>
      <c r="P34" s="206"/>
      <c r="Q34" s="209"/>
      <c r="S34" s="341"/>
      <c r="T34" s="342"/>
      <c r="U34" s="342"/>
      <c r="V34" s="342"/>
      <c r="W34" s="342"/>
      <c r="X34" s="342"/>
      <c r="Y34" s="342"/>
      <c r="Z34" s="342"/>
      <c r="AA34" s="343"/>
      <c r="AB34"/>
      <c r="AC34"/>
      <c r="AD34"/>
      <c r="AE34"/>
      <c r="AF34"/>
      <c r="AG34"/>
      <c r="AH34"/>
    </row>
    <row r="35" spans="1:34" s="6" customFormat="1" x14ac:dyDescent="0.2">
      <c r="A35" s="204"/>
      <c r="B35" s="248"/>
      <c r="C35" s="163"/>
      <c r="D35" s="205"/>
      <c r="E35" s="167"/>
      <c r="F35" s="205"/>
      <c r="G35" s="163"/>
      <c r="H35" s="205"/>
      <c r="I35" s="167"/>
      <c r="J35" s="205"/>
      <c r="K35" s="230"/>
      <c r="L35" s="206"/>
      <c r="M35" s="176"/>
      <c r="N35" s="206"/>
      <c r="O35" s="230"/>
      <c r="P35" s="206"/>
      <c r="Q35" s="209"/>
      <c r="S35"/>
      <c r="T35"/>
      <c r="U35"/>
      <c r="V35"/>
      <c r="W35"/>
      <c r="X35"/>
      <c r="Y35"/>
      <c r="Z35"/>
      <c r="AA35"/>
      <c r="AB35"/>
      <c r="AC35"/>
      <c r="AD35"/>
      <c r="AE35"/>
      <c r="AF35"/>
      <c r="AG35"/>
      <c r="AH35"/>
    </row>
    <row r="36" spans="1:34" s="6" customFormat="1" ht="15" x14ac:dyDescent="0.25">
      <c r="A36" s="247" t="s">
        <v>21</v>
      </c>
      <c r="B36" s="579" t="str">
        <f>'HOJA DE TRABAJO DE LA UPE'!D66</f>
        <v>PROG. DE FORTALECIMIENTO DE LA CALIDAD EDUCATIVA (PFCE)</v>
      </c>
      <c r="C36" s="163"/>
      <c r="D36" s="205"/>
      <c r="E36" s="167"/>
      <c r="F36" s="205"/>
      <c r="G36" s="163"/>
      <c r="H36" s="205"/>
      <c r="I36" s="167"/>
      <c r="J36" s="205"/>
      <c r="K36" s="239">
        <f>'HOJA DE TRABAJO DE LA UPE'!P46</f>
        <v>0</v>
      </c>
      <c r="L36" s="213">
        <f>'HOJA DE TRABAJO DE LA UPE'!Q46</f>
        <v>0</v>
      </c>
      <c r="M36" s="249">
        <f>'HOJA DE TRABAJO DE LA UPE'!R46</f>
        <v>0</v>
      </c>
      <c r="N36" s="206"/>
      <c r="O36" s="239">
        <f>'FRACCIÓN III 3er 2016'!Q36+K36</f>
        <v>0</v>
      </c>
      <c r="P36" s="213">
        <f>O36+L36</f>
        <v>0</v>
      </c>
      <c r="Q36" s="217">
        <f>P36+M36</f>
        <v>0</v>
      </c>
      <c r="S36" s="336"/>
      <c r="T36" s="336"/>
      <c r="U36"/>
      <c r="V36" s="537" t="s">
        <v>83</v>
      </c>
      <c r="W36" s="538"/>
      <c r="X36" s="538"/>
      <c r="Y36" s="539"/>
      <c r="Z36" s="540" t="s">
        <v>243</v>
      </c>
      <c r="AA36" s="130"/>
      <c r="AB36"/>
      <c r="AC36"/>
      <c r="AD36"/>
      <c r="AE36"/>
      <c r="AF36"/>
      <c r="AG36"/>
      <c r="AH36"/>
    </row>
    <row r="37" spans="1:34" s="6" customFormat="1" x14ac:dyDescent="0.2">
      <c r="A37" s="204"/>
      <c r="B37" s="579"/>
      <c r="C37" s="163"/>
      <c r="D37" s="205"/>
      <c r="E37" s="167"/>
      <c r="F37" s="205"/>
      <c r="G37" s="163"/>
      <c r="H37" s="205"/>
      <c r="I37" s="167"/>
      <c r="J37" s="205"/>
      <c r="K37" s="230"/>
      <c r="L37" s="206"/>
      <c r="M37" s="176"/>
      <c r="N37" s="206"/>
      <c r="O37" s="230"/>
      <c r="P37" s="206"/>
      <c r="Q37" s="209"/>
      <c r="U37"/>
      <c r="V37" s="100" t="s">
        <v>84</v>
      </c>
      <c r="W37" s="100" t="s">
        <v>85</v>
      </c>
      <c r="X37" s="100" t="s">
        <v>86</v>
      </c>
      <c r="Y37" s="100" t="s">
        <v>87</v>
      </c>
      <c r="Z37" s="541" t="s">
        <v>48</v>
      </c>
      <c r="AA37"/>
      <c r="AC37"/>
      <c r="AD37"/>
      <c r="AE37"/>
      <c r="AF37"/>
      <c r="AG37"/>
      <c r="AH37"/>
    </row>
    <row r="38" spans="1:34" s="6" customFormat="1" x14ac:dyDescent="0.2">
      <c r="A38" s="204"/>
      <c r="B38" s="248"/>
      <c r="C38" s="163"/>
      <c r="D38" s="205"/>
      <c r="E38" s="167"/>
      <c r="F38" s="205"/>
      <c r="G38" s="163"/>
      <c r="H38" s="205"/>
      <c r="I38" s="167"/>
      <c r="J38" s="205"/>
      <c r="K38" s="230"/>
      <c r="L38" s="206"/>
      <c r="M38" s="176"/>
      <c r="N38" s="206"/>
      <c r="O38" s="230"/>
      <c r="P38" s="206"/>
      <c r="Q38" s="209"/>
      <c r="U38" s="10" t="s">
        <v>82</v>
      </c>
      <c r="V38" s="146">
        <f>'FRACCIÓN III 1er 2016'!V38</f>
        <v>0</v>
      </c>
      <c r="W38" s="146">
        <f>'FRACCIÓN III 2do 2016 '!W38</f>
        <v>0</v>
      </c>
      <c r="X38" s="104">
        <f>'FRACCIÓN III 3er 2016'!X38</f>
        <v>0</v>
      </c>
      <c r="Y38" s="101">
        <f>Y42*$Y29</f>
        <v>0</v>
      </c>
      <c r="Z38" s="101">
        <f>V38+W38+X38+Y38</f>
        <v>0</v>
      </c>
      <c r="AA38"/>
      <c r="AC38"/>
      <c r="AD38"/>
      <c r="AE38"/>
      <c r="AF38"/>
      <c r="AG38"/>
      <c r="AH38"/>
    </row>
    <row r="39" spans="1:34" s="6" customFormat="1" ht="15" x14ac:dyDescent="0.25">
      <c r="A39" s="247" t="s">
        <v>21</v>
      </c>
      <c r="B39" s="253" t="str">
        <f>'HOJA DE TRABAJO DE LA UPE'!D67</f>
        <v>AAA</v>
      </c>
      <c r="C39" s="163"/>
      <c r="D39" s="205"/>
      <c r="E39" s="167"/>
      <c r="F39" s="205"/>
      <c r="G39" s="163"/>
      <c r="H39" s="205"/>
      <c r="I39" s="167"/>
      <c r="J39" s="205"/>
      <c r="K39" s="239">
        <f>'HOJA DE TRABAJO DE LA UPE'!P48</f>
        <v>0</v>
      </c>
      <c r="L39" s="213">
        <f>'HOJA DE TRABAJO DE LA UPE'!Q48</f>
        <v>0</v>
      </c>
      <c r="M39" s="249">
        <f>'HOJA DE TRABAJO DE LA UPE'!R48</f>
        <v>0</v>
      </c>
      <c r="N39" s="206"/>
      <c r="O39" s="239">
        <f>'FRACCIÓN III 3er 2016'!Q39+K39</f>
        <v>0</v>
      </c>
      <c r="P39" s="213">
        <f>O39+L39</f>
        <v>0</v>
      </c>
      <c r="Q39" s="217">
        <f>P39+M39</f>
        <v>0</v>
      </c>
      <c r="S39"/>
      <c r="T39"/>
      <c r="U39"/>
      <c r="V39" s="101"/>
      <c r="W39" s="101"/>
      <c r="X39" s="101"/>
      <c r="Y39" s="101"/>
      <c r="Z39" s="101"/>
      <c r="AA39"/>
      <c r="AB39"/>
      <c r="AC39"/>
      <c r="AD39"/>
      <c r="AE39"/>
      <c r="AF39"/>
      <c r="AG39"/>
      <c r="AH39"/>
    </row>
    <row r="40" spans="1:34" s="6" customFormat="1" x14ac:dyDescent="0.2">
      <c r="A40" s="204"/>
      <c r="B40" s="248"/>
      <c r="C40" s="163"/>
      <c r="D40" s="205"/>
      <c r="E40" s="167"/>
      <c r="F40" s="205"/>
      <c r="G40" s="163"/>
      <c r="H40" s="205"/>
      <c r="I40" s="167"/>
      <c r="J40" s="205"/>
      <c r="K40" s="230"/>
      <c r="L40" s="206"/>
      <c r="M40" s="176"/>
      <c r="N40" s="206"/>
      <c r="O40" s="230"/>
      <c r="P40" s="206"/>
      <c r="Q40" s="209"/>
      <c r="R40"/>
      <c r="S40"/>
      <c r="T40"/>
      <c r="U40" s="10" t="s">
        <v>46</v>
      </c>
      <c r="V40" s="103">
        <f>'FRACCIÓN III 1er 2016'!V40</f>
        <v>0</v>
      </c>
      <c r="W40" s="103">
        <f>'FRACCIÓN III 2do 2016 '!W40</f>
        <v>0</v>
      </c>
      <c r="X40" s="103">
        <f>'FRACCIÓN III 3er 2016'!X40</f>
        <v>0</v>
      </c>
      <c r="Y40" s="103">
        <f>Y42*$Y31</f>
        <v>0</v>
      </c>
      <c r="Z40" s="103">
        <f>V40+W40+X40+Y40</f>
        <v>0</v>
      </c>
      <c r="AA40"/>
      <c r="AB40"/>
      <c r="AC40"/>
      <c r="AD40"/>
      <c r="AE40"/>
      <c r="AF40"/>
      <c r="AG40"/>
      <c r="AH40"/>
    </row>
    <row r="41" spans="1:34" s="6" customFormat="1" x14ac:dyDescent="0.2">
      <c r="A41" s="204"/>
      <c r="B41" s="159"/>
      <c r="C41" s="163"/>
      <c r="D41" s="205"/>
      <c r="E41" s="167"/>
      <c r="F41" s="205"/>
      <c r="G41" s="163"/>
      <c r="H41" s="205"/>
      <c r="I41" s="167"/>
      <c r="J41" s="205"/>
      <c r="K41" s="230"/>
      <c r="L41" s="206"/>
      <c r="M41" s="176"/>
      <c r="N41" s="206"/>
      <c r="O41" s="230"/>
      <c r="P41" s="206"/>
      <c r="Q41" s="209"/>
      <c r="R41"/>
      <c r="S41"/>
      <c r="T41"/>
      <c r="U41" s="10"/>
      <c r="V41" s="145"/>
      <c r="W41" s="145"/>
      <c r="X41" s="145"/>
      <c r="Y41" s="145"/>
      <c r="Z41" s="145"/>
      <c r="AA41"/>
      <c r="AB41"/>
      <c r="AC41"/>
      <c r="AD41"/>
      <c r="AE41"/>
      <c r="AF41"/>
      <c r="AG41"/>
      <c r="AH41"/>
    </row>
    <row r="42" spans="1:34" s="6" customFormat="1" ht="15.75" thickBot="1" x14ac:dyDescent="0.3">
      <c r="A42" s="247" t="s">
        <v>21</v>
      </c>
      <c r="B42" s="253" t="str">
        <f>'HOJA DE TRABAJO DE LA UPE'!D68</f>
        <v>BBB</v>
      </c>
      <c r="C42" s="163"/>
      <c r="D42" s="205"/>
      <c r="E42" s="167"/>
      <c r="F42" s="205"/>
      <c r="G42" s="163"/>
      <c r="H42" s="205"/>
      <c r="I42" s="167"/>
      <c r="J42" s="205"/>
      <c r="K42" s="239">
        <f>'HOJA DE TRABAJO DE LA UPE'!P50</f>
        <v>0</v>
      </c>
      <c r="L42" s="213">
        <f>'HOJA DE TRABAJO DE LA UPE'!Q50</f>
        <v>0</v>
      </c>
      <c r="M42" s="249">
        <f>'HOJA DE TRABAJO DE LA UPE'!R50</f>
        <v>0</v>
      </c>
      <c r="N42" s="206"/>
      <c r="O42" s="239">
        <f>'FRACCIÓN III 3er 2016'!Q42+K42</f>
        <v>0</v>
      </c>
      <c r="P42" s="213">
        <f>O42+L42</f>
        <v>0</v>
      </c>
      <c r="Q42" s="217">
        <f>P42+M42</f>
        <v>0</v>
      </c>
      <c r="R42"/>
      <c r="S42"/>
      <c r="T42"/>
      <c r="U42"/>
      <c r="V42" s="102">
        <f>V38+V40</f>
        <v>0</v>
      </c>
      <c r="W42" s="102">
        <f>W38+W40</f>
        <v>0</v>
      </c>
      <c r="X42" s="102">
        <f>X38+X40</f>
        <v>0</v>
      </c>
      <c r="Y42" s="102">
        <f>'FRACCIÓN I 2016'!X12-'FRACCIÓN I 2016'!R12</f>
        <v>0</v>
      </c>
      <c r="Z42" s="102">
        <f>Z38+Z40</f>
        <v>0</v>
      </c>
      <c r="AA42"/>
      <c r="AB42"/>
      <c r="AC42"/>
      <c r="AD42"/>
      <c r="AE42"/>
      <c r="AF42"/>
      <c r="AG42"/>
      <c r="AH42"/>
    </row>
    <row r="43" spans="1:34" ht="13.5" thickTop="1" x14ac:dyDescent="0.2">
      <c r="A43" s="204"/>
      <c r="B43" s="248"/>
      <c r="C43" s="163"/>
      <c r="D43" s="205"/>
      <c r="E43" s="167"/>
      <c r="F43" s="205"/>
      <c r="G43" s="163"/>
      <c r="H43" s="205"/>
      <c r="I43" s="167"/>
      <c r="J43" s="205"/>
      <c r="K43" s="230"/>
      <c r="L43" s="206"/>
      <c r="M43" s="176"/>
      <c r="N43" s="206"/>
      <c r="O43" s="230"/>
      <c r="P43" s="206"/>
      <c r="Q43" s="209"/>
      <c r="R43" s="2"/>
      <c r="U43" s="10"/>
      <c r="V43" s="105"/>
      <c r="W43" s="105"/>
      <c r="X43" s="105"/>
    </row>
    <row r="44" spans="1:34" s="6" customFormat="1" ht="13.5" thickBot="1" x14ac:dyDescent="0.25">
      <c r="A44" s="220"/>
      <c r="B44" s="255"/>
      <c r="C44" s="256"/>
      <c r="D44" s="221"/>
      <c r="E44" s="257"/>
      <c r="F44" s="221"/>
      <c r="G44" s="256"/>
      <c r="H44" s="221"/>
      <c r="I44" s="257"/>
      <c r="J44" s="221"/>
      <c r="K44" s="258"/>
      <c r="L44" s="222"/>
      <c r="M44" s="259"/>
      <c r="N44" s="222"/>
      <c r="O44" s="258"/>
      <c r="P44" s="222"/>
      <c r="Q44" s="223"/>
      <c r="R44" s="2"/>
      <c r="AB44"/>
      <c r="AC44"/>
      <c r="AD44"/>
      <c r="AE44"/>
      <c r="AF44"/>
      <c r="AG44"/>
      <c r="AH44"/>
    </row>
    <row r="45" spans="1:34" s="6" customFormat="1" ht="15.75" x14ac:dyDescent="0.25">
      <c r="A45" s="204"/>
      <c r="B45" s="205"/>
      <c r="C45" s="205"/>
      <c r="D45" s="205"/>
      <c r="E45" s="205"/>
      <c r="F45" s="205"/>
      <c r="G45" s="205"/>
      <c r="H45" s="205"/>
      <c r="I45" s="205"/>
      <c r="J45" s="205"/>
      <c r="K45" s="206"/>
      <c r="L45" s="206"/>
      <c r="M45" s="206"/>
      <c r="N45" s="206"/>
      <c r="O45" s="206"/>
      <c r="P45" s="206"/>
      <c r="Q45" s="260"/>
      <c r="R45"/>
      <c r="T45" s="362"/>
      <c r="U45" s="577" t="s">
        <v>262</v>
      </c>
      <c r="V45" s="578"/>
      <c r="AB45"/>
      <c r="AC45"/>
      <c r="AD45"/>
      <c r="AE45"/>
      <c r="AF45"/>
      <c r="AG45"/>
      <c r="AH45"/>
    </row>
    <row r="46" spans="1:34" s="6" customFormat="1" ht="12.75" customHeight="1" x14ac:dyDescent="0.2">
      <c r="A46" s="204"/>
      <c r="B46" s="205"/>
      <c r="C46" s="205"/>
      <c r="D46" s="205"/>
      <c r="E46" s="205"/>
      <c r="F46" s="205"/>
      <c r="G46" s="205"/>
      <c r="H46" s="205"/>
      <c r="I46" s="205"/>
      <c r="J46" s="205"/>
      <c r="K46" s="206"/>
      <c r="L46" s="206"/>
      <c r="M46" s="206"/>
      <c r="N46" s="206"/>
      <c r="O46" s="206"/>
      <c r="P46" s="206"/>
      <c r="Q46" s="209"/>
      <c r="R46"/>
      <c r="T46" s="362"/>
      <c r="U46" s="363" t="s">
        <v>248</v>
      </c>
      <c r="V46" s="364"/>
      <c r="W46" s="351"/>
      <c r="AB46"/>
      <c r="AC46"/>
      <c r="AD46"/>
      <c r="AE46"/>
      <c r="AF46"/>
      <c r="AG46"/>
      <c r="AH46"/>
    </row>
    <row r="47" spans="1:34" s="6" customFormat="1" ht="13.5" customHeight="1" thickBot="1" x14ac:dyDescent="0.25">
      <c r="A47" s="204"/>
      <c r="B47" s="261" t="s">
        <v>20</v>
      </c>
      <c r="C47" s="262">
        <f>C12+C15+C18+C21+C24+C27+C30+C33+C36+C39+C42</f>
        <v>0</v>
      </c>
      <c r="D47" s="262">
        <f t="shared" ref="D47:E47" si="0">D12+D15+D18+D21+D24+D27+D30+D33+D36+D39+D42</f>
        <v>0</v>
      </c>
      <c r="E47" s="262">
        <f t="shared" si="0"/>
        <v>0</v>
      </c>
      <c r="F47" s="261"/>
      <c r="G47" s="262">
        <f>G12+G15+G18+G21+G24+G27+G30+G33+G36+G39+G42</f>
        <v>0</v>
      </c>
      <c r="H47" s="262">
        <f t="shared" ref="H47:I47" si="1">H12+H15+H18+H21+H24+H27+H30+H33+H36+H39+H42</f>
        <v>0</v>
      </c>
      <c r="I47" s="262">
        <f t="shared" si="1"/>
        <v>0</v>
      </c>
      <c r="J47" s="261"/>
      <c r="K47" s="262">
        <f>K12+K15+K18+K21+K24+K27+K30+K33+K36+K39+K42</f>
        <v>0</v>
      </c>
      <c r="L47" s="262">
        <f t="shared" ref="L47:M47" si="2">L12+L15+L18+L21+L24+L27+L30+L33+L36+L39+L42</f>
        <v>0</v>
      </c>
      <c r="M47" s="262">
        <f t="shared" si="2"/>
        <v>0</v>
      </c>
      <c r="N47" s="263"/>
      <c r="O47" s="262">
        <f>O12+O15+O18+O21+O24+O27+O30+O33+O36+O39+O42</f>
        <v>0</v>
      </c>
      <c r="P47" s="262">
        <f t="shared" ref="P47:Q47" si="3">P12+P15+P18+P21+P24+P27+P30+P33+P36+P39+P42</f>
        <v>0</v>
      </c>
      <c r="Q47" s="264">
        <f t="shared" si="3"/>
        <v>0</v>
      </c>
      <c r="R47"/>
      <c r="T47" s="362"/>
      <c r="U47" s="365"/>
      <c r="V47" s="366"/>
      <c r="AB47"/>
      <c r="AC47"/>
      <c r="AD47"/>
      <c r="AE47"/>
      <c r="AF47"/>
      <c r="AG47"/>
      <c r="AH47"/>
    </row>
    <row r="48" spans="1:34" s="6" customFormat="1" ht="13.5" thickTop="1" x14ac:dyDescent="0.2">
      <c r="A48" s="204"/>
      <c r="C48" s="353"/>
      <c r="D48" s="353"/>
      <c r="E48" s="353"/>
      <c r="F48" s="353"/>
      <c r="G48" s="353"/>
      <c r="H48" s="353"/>
      <c r="I48" s="353"/>
      <c r="J48" s="353"/>
      <c r="K48" s="353"/>
      <c r="L48" s="353"/>
      <c r="M48" s="353"/>
      <c r="N48" s="353"/>
      <c r="O48" s="353"/>
      <c r="P48" s="353"/>
      <c r="Q48" s="333"/>
      <c r="R48" s="9"/>
      <c r="T48" s="362" t="s">
        <v>263</v>
      </c>
      <c r="U48" s="367" t="s">
        <v>52</v>
      </c>
      <c r="V48" s="368">
        <f>Q47</f>
        <v>0</v>
      </c>
      <c r="W48" s="351"/>
      <c r="AB48"/>
      <c r="AC48"/>
      <c r="AD48"/>
      <c r="AE48"/>
      <c r="AF48"/>
      <c r="AG48"/>
      <c r="AH48"/>
    </row>
    <row r="49" spans="1:34" s="6" customFormat="1" x14ac:dyDescent="0.2">
      <c r="A49" s="204"/>
      <c r="B49" s="261" t="s">
        <v>19</v>
      </c>
      <c r="C49" s="332">
        <f>C47</f>
        <v>0</v>
      </c>
      <c r="D49" s="332">
        <f>D47+C49</f>
        <v>0</v>
      </c>
      <c r="E49" s="332">
        <f>E47+D49</f>
        <v>0</v>
      </c>
      <c r="F49" s="261"/>
      <c r="G49" s="332">
        <f>G47+E49</f>
        <v>0</v>
      </c>
      <c r="H49" s="332">
        <f>H47+G49</f>
        <v>0</v>
      </c>
      <c r="I49" s="332">
        <f>I47+H49</f>
        <v>0</v>
      </c>
      <c r="J49" s="261"/>
      <c r="K49" s="332">
        <f>K47+I49</f>
        <v>0</v>
      </c>
      <c r="L49" s="332">
        <f>L47+K49</f>
        <v>0</v>
      </c>
      <c r="M49" s="332">
        <f>M47+L49</f>
        <v>0</v>
      </c>
      <c r="N49" s="263"/>
      <c r="O49" s="332">
        <f>C47+G47+K47</f>
        <v>0</v>
      </c>
      <c r="P49" s="332">
        <f>D47+H47+L47+O49</f>
        <v>0</v>
      </c>
      <c r="Q49" s="334">
        <f>E47+I47+M47+P49</f>
        <v>0</v>
      </c>
      <c r="R49"/>
      <c r="T49" s="362"/>
      <c r="U49" s="367"/>
      <c r="V49" s="366"/>
      <c r="AB49"/>
      <c r="AC49" s="4"/>
      <c r="AD49" s="4"/>
      <c r="AE49" s="4"/>
      <c r="AF49" s="4"/>
      <c r="AG49" s="4"/>
      <c r="AH49" s="4"/>
    </row>
    <row r="50" spans="1:34" s="6" customFormat="1" x14ac:dyDescent="0.2">
      <c r="A50" s="204"/>
      <c r="B50" s="261"/>
      <c r="C50" s="261"/>
      <c r="D50" s="261"/>
      <c r="E50" s="261"/>
      <c r="F50" s="261"/>
      <c r="G50" s="261"/>
      <c r="H50" s="261"/>
      <c r="I50" s="261"/>
      <c r="J50" s="261"/>
      <c r="K50" s="261"/>
      <c r="L50" s="261"/>
      <c r="M50" s="261"/>
      <c r="N50" s="263"/>
      <c r="O50" s="261"/>
      <c r="P50" s="261"/>
      <c r="Q50" s="265"/>
      <c r="R50"/>
      <c r="T50" s="362" t="s">
        <v>263</v>
      </c>
      <c r="U50" s="367" t="s">
        <v>51</v>
      </c>
      <c r="V50" s="369">
        <f>'FRACCIÓN II   4to 2016'!U56</f>
        <v>0</v>
      </c>
      <c r="W50" s="351"/>
      <c r="AB50" s="4"/>
      <c r="AC50"/>
      <c r="AD50"/>
      <c r="AE50"/>
      <c r="AF50"/>
      <c r="AG50"/>
      <c r="AH50"/>
    </row>
    <row r="51" spans="1:34" x14ac:dyDescent="0.2">
      <c r="A51" s="266"/>
      <c r="B51" s="261" t="s">
        <v>139</v>
      </c>
      <c r="C51" s="267"/>
      <c r="D51" s="268"/>
      <c r="E51" s="268">
        <f>C47+D47+E47</f>
        <v>0</v>
      </c>
      <c r="F51" s="267"/>
      <c r="G51" s="267"/>
      <c r="H51" s="268"/>
      <c r="I51" s="268">
        <f>G47+H47+I47</f>
        <v>0</v>
      </c>
      <c r="J51" s="267"/>
      <c r="K51" s="267"/>
      <c r="L51" s="268"/>
      <c r="M51" s="268">
        <f>K47+L47+M47</f>
        <v>0</v>
      </c>
      <c r="N51" s="267"/>
      <c r="O51" s="267"/>
      <c r="P51" s="268"/>
      <c r="Q51" s="269">
        <f>E51+I51+M51</f>
        <v>0</v>
      </c>
      <c r="T51" s="370"/>
      <c r="U51" s="371"/>
      <c r="V51" s="372"/>
    </row>
    <row r="52" spans="1:34" x14ac:dyDescent="0.2">
      <c r="A52" s="204"/>
      <c r="B52" s="205"/>
      <c r="C52" s="205"/>
      <c r="D52" s="205"/>
      <c r="E52" s="205"/>
      <c r="F52" s="205"/>
      <c r="G52" s="205"/>
      <c r="H52" s="205"/>
      <c r="I52" s="205"/>
      <c r="J52" s="205"/>
      <c r="K52" s="205"/>
      <c r="L52" s="205"/>
      <c r="M52" s="205"/>
      <c r="N52" s="205"/>
      <c r="O52" s="205"/>
      <c r="P52" s="205"/>
      <c r="Q52" s="254"/>
      <c r="T52" s="370" t="s">
        <v>264</v>
      </c>
      <c r="U52" s="367" t="s">
        <v>53</v>
      </c>
      <c r="V52" s="373">
        <f>+'FRACCIÓN I 2016'!X48</f>
        <v>0</v>
      </c>
    </row>
    <row r="53" spans="1:34" x14ac:dyDescent="0.2">
      <c r="A53" s="272"/>
      <c r="B53" s="126"/>
      <c r="C53" s="126"/>
      <c r="D53" s="126"/>
      <c r="E53" s="126"/>
      <c r="F53" s="126"/>
      <c r="G53" s="126"/>
      <c r="H53" s="126"/>
      <c r="I53" s="126"/>
      <c r="J53" s="126"/>
      <c r="K53" s="126"/>
      <c r="L53" s="126"/>
      <c r="M53" s="126"/>
      <c r="N53" s="126"/>
      <c r="O53" s="126"/>
      <c r="P53" s="126"/>
      <c r="Q53" s="273"/>
      <c r="T53" s="370"/>
      <c r="U53" s="365"/>
      <c r="V53" s="366"/>
    </row>
    <row r="54" spans="1:34" ht="13.5" thickBot="1" x14ac:dyDescent="0.25">
      <c r="A54" s="274"/>
      <c r="B54" s="275"/>
      <c r="C54" s="275"/>
      <c r="D54" s="275"/>
      <c r="E54" s="275"/>
      <c r="F54" s="275"/>
      <c r="G54" s="275"/>
      <c r="H54" s="275"/>
      <c r="I54" s="275"/>
      <c r="J54" s="275"/>
      <c r="K54" s="275"/>
      <c r="L54" s="275"/>
      <c r="M54" s="275"/>
      <c r="N54" s="275"/>
      <c r="O54" s="275"/>
      <c r="P54" s="275"/>
      <c r="Q54" s="276"/>
      <c r="T54" s="374" t="s">
        <v>265</v>
      </c>
      <c r="U54" s="365"/>
      <c r="V54" s="375">
        <f>+V48+V50-V52</f>
        <v>0</v>
      </c>
    </row>
    <row r="55" spans="1:34" x14ac:dyDescent="0.2">
      <c r="T55" s="376"/>
      <c r="U55" s="377"/>
      <c r="V55" s="378"/>
    </row>
  </sheetData>
  <mergeCells count="39">
    <mergeCell ref="A1:Q1"/>
    <mergeCell ref="A2:Q2"/>
    <mergeCell ref="A3:Q3"/>
    <mergeCell ref="A4:Q4"/>
    <mergeCell ref="A5:Q5"/>
    <mergeCell ref="S6:U6"/>
    <mergeCell ref="V6:X6"/>
    <mergeCell ref="Y6:AA6"/>
    <mergeCell ref="A6:M6"/>
    <mergeCell ref="A7:A9"/>
    <mergeCell ref="O6:Q6"/>
    <mergeCell ref="V7:X8"/>
    <mergeCell ref="B7:B9"/>
    <mergeCell ref="O7:Q8"/>
    <mergeCell ref="C8:E8"/>
    <mergeCell ref="G8:I8"/>
    <mergeCell ref="K8:M8"/>
    <mergeCell ref="C7:M7"/>
    <mergeCell ref="Z36:Z37"/>
    <mergeCell ref="AC5:AH7"/>
    <mergeCell ref="S2:AA2"/>
    <mergeCell ref="S20:AA20"/>
    <mergeCell ref="U22:Y22"/>
    <mergeCell ref="X24:X27"/>
    <mergeCell ref="AB7:AB8"/>
    <mergeCell ref="S9:U9"/>
    <mergeCell ref="V9:X9"/>
    <mergeCell ref="Y9:AA9"/>
    <mergeCell ref="S7:U8"/>
    <mergeCell ref="Y24:Y27"/>
    <mergeCell ref="Z24:Z27"/>
    <mergeCell ref="Y7:AA8"/>
    <mergeCell ref="S4:AA4"/>
    <mergeCell ref="S5:AA5"/>
    <mergeCell ref="U45:V45"/>
    <mergeCell ref="B18:B19"/>
    <mergeCell ref="B33:B34"/>
    <mergeCell ref="B36:B37"/>
    <mergeCell ref="V36:Y36"/>
  </mergeCells>
  <printOptions horizontalCentered="1"/>
  <pageMargins left="0.78740157480314965" right="0.39370078740157483" top="0.39370078740157483" bottom="0.39370078740157483" header="0.31496062992125984" footer="0.31496062992125984"/>
  <pageSetup scale="3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S68"/>
  <sheetViews>
    <sheetView zoomScale="90" zoomScaleNormal="90" workbookViewId="0">
      <selection activeCell="A2" sqref="A2:S2"/>
    </sheetView>
  </sheetViews>
  <sheetFormatPr baseColWidth="10" defaultColWidth="11.42578125" defaultRowHeight="12.75" x14ac:dyDescent="0.2"/>
  <cols>
    <col min="1" max="1" width="10.5703125" style="287" customWidth="1"/>
    <col min="2" max="2" width="11.42578125" style="287"/>
    <col min="3" max="3" width="31.85546875" style="287" customWidth="1"/>
    <col min="4" max="8" width="11.42578125" style="287"/>
    <col min="9" max="9" width="12.140625" style="287" customWidth="1"/>
    <col min="10" max="13" width="11.42578125" style="287"/>
    <col min="14" max="14" width="14.7109375" style="287" customWidth="1"/>
    <col min="15" max="15" width="12.28515625" style="287" customWidth="1"/>
    <col min="16" max="16" width="11.42578125" style="287"/>
    <col min="17" max="17" width="12.5703125" style="287" customWidth="1"/>
    <col min="18" max="18" width="14" style="287" customWidth="1"/>
    <col min="19" max="19" width="12.85546875" style="287" customWidth="1"/>
    <col min="20" max="22" width="4" style="287" customWidth="1"/>
    <col min="23" max="16384" width="11.42578125" style="287"/>
  </cols>
  <sheetData>
    <row r="1" spans="1:19" ht="21.75" customHeight="1" x14ac:dyDescent="0.35">
      <c r="A1" s="432" t="str">
        <f>CONCATENATE("HOJA DE TRABAJO DE",VLOOKUP(A2,Hoja1!$B$1:$E$35,4,FALSE))</f>
        <v>HOJA DE TRABAJO DE</v>
      </c>
      <c r="B1" s="432"/>
      <c r="C1" s="432"/>
      <c r="D1" s="432"/>
      <c r="E1" s="432"/>
      <c r="F1" s="432"/>
      <c r="G1" s="432"/>
      <c r="H1" s="432"/>
      <c r="I1" s="432"/>
      <c r="J1" s="432"/>
      <c r="K1" s="432"/>
      <c r="L1" s="432"/>
      <c r="M1" s="432"/>
      <c r="N1" s="432"/>
      <c r="O1" s="432"/>
      <c r="P1" s="432"/>
      <c r="Q1" s="432"/>
      <c r="R1" s="432"/>
      <c r="S1" s="432"/>
    </row>
    <row r="2" spans="1:19" ht="21.75" customHeight="1" x14ac:dyDescent="0.35">
      <c r="A2" s="433" t="s">
        <v>227</v>
      </c>
      <c r="B2" s="433"/>
      <c r="C2" s="433"/>
      <c r="D2" s="433"/>
      <c r="E2" s="433"/>
      <c r="F2" s="433"/>
      <c r="G2" s="433"/>
      <c r="H2" s="433"/>
      <c r="I2" s="433"/>
      <c r="J2" s="433"/>
      <c r="K2" s="433"/>
      <c r="L2" s="433"/>
      <c r="M2" s="433"/>
      <c r="N2" s="433"/>
      <c r="O2" s="433"/>
      <c r="P2" s="433"/>
      <c r="Q2" s="433"/>
      <c r="R2" s="433"/>
      <c r="S2" s="433"/>
    </row>
    <row r="4" spans="1:19" x14ac:dyDescent="0.2">
      <c r="B4" s="434" t="s">
        <v>140</v>
      </c>
      <c r="C4" s="435"/>
      <c r="D4" s="435"/>
      <c r="E4" s="435"/>
      <c r="F4" s="435"/>
      <c r="G4" s="435"/>
      <c r="H4" s="435"/>
      <c r="I4" s="435"/>
      <c r="J4" s="435"/>
      <c r="K4" s="435"/>
      <c r="L4" s="435"/>
      <c r="M4" s="435"/>
      <c r="N4" s="435"/>
      <c r="O4" s="435"/>
      <c r="P4" s="435"/>
      <c r="Q4" s="435"/>
      <c r="R4" s="435"/>
      <c r="S4" s="436"/>
    </row>
    <row r="6" spans="1:19" ht="17.25" customHeight="1" x14ac:dyDescent="0.25">
      <c r="D6" s="415" t="s">
        <v>41</v>
      </c>
      <c r="E6" s="419" t="s">
        <v>226</v>
      </c>
      <c r="F6" s="420"/>
      <c r="G6" s="420"/>
      <c r="H6" s="420"/>
      <c r="I6" s="420"/>
      <c r="J6" s="420"/>
      <c r="K6" s="420"/>
      <c r="L6" s="420"/>
      <c r="M6" s="420"/>
      <c r="N6" s="420"/>
      <c r="O6" s="421"/>
      <c r="P6" s="415" t="s">
        <v>41</v>
      </c>
    </row>
    <row r="7" spans="1:19" ht="60" customHeight="1" thickBot="1" x14ac:dyDescent="0.25">
      <c r="D7" s="416"/>
      <c r="E7" s="120" t="str">
        <f>B29</f>
        <v>SUBSIDIOS FEDERALES PARA ORGANISMOS D. E.</v>
      </c>
      <c r="F7" s="120" t="str">
        <f>B31</f>
        <v>CARRERA DOCENTE</v>
      </c>
      <c r="G7" s="120" t="str">
        <f>B33</f>
        <v>PROG. DE EXPANSIÓN DE LA OFERTA EDUCATIVA EN EDUC. SUP. (PROEXOEES)</v>
      </c>
      <c r="H7" s="120" t="str">
        <f>B35</f>
        <v>MODALIDAD "A"</v>
      </c>
      <c r="I7" s="120" t="str">
        <f>B37</f>
        <v>MODALIDAD "B"</v>
      </c>
      <c r="J7" s="121" t="str">
        <f>B39</f>
        <v>MODALIDAD "C"</v>
      </c>
      <c r="K7" s="121" t="str">
        <f>B41</f>
        <v>PROG. DE INCLUSIÓN Y LA EQUIDAD (PIEE)</v>
      </c>
      <c r="L7" s="120" t="str">
        <f>B43</f>
        <v>PROG. PARA EL DESARROLLO PROFESIONAL DOCENTE (PRODEP)</v>
      </c>
      <c r="M7" s="120" t="str">
        <f>B45</f>
        <v>PROG. DE FORTALECIMIENTO DE LA CALIDAD EDUCATIVA (PFCE)</v>
      </c>
      <c r="N7" s="57" t="str">
        <f>B47</f>
        <v>AAA</v>
      </c>
      <c r="O7" s="57" t="str">
        <f>B49</f>
        <v>BBB</v>
      </c>
      <c r="P7" s="418"/>
    </row>
    <row r="8" spans="1:19" x14ac:dyDescent="0.2">
      <c r="D8" s="53" t="s">
        <v>29</v>
      </c>
      <c r="E8" s="282">
        <f>D30</f>
        <v>0</v>
      </c>
      <c r="F8" s="283">
        <f>D32</f>
        <v>0</v>
      </c>
      <c r="G8" s="283">
        <f>D34</f>
        <v>0</v>
      </c>
      <c r="H8" s="283">
        <f>D36</f>
        <v>0</v>
      </c>
      <c r="I8" s="283">
        <f>D38</f>
        <v>0</v>
      </c>
      <c r="J8" s="283">
        <f>D40</f>
        <v>0</v>
      </c>
      <c r="K8" s="283">
        <f>D42</f>
        <v>0</v>
      </c>
      <c r="L8" s="283">
        <f>D44</f>
        <v>0</v>
      </c>
      <c r="M8" s="283">
        <f>D46</f>
        <v>0</v>
      </c>
      <c r="N8" s="283">
        <f>D48</f>
        <v>0</v>
      </c>
      <c r="O8" s="283">
        <f>D50</f>
        <v>0</v>
      </c>
      <c r="P8" s="55" t="s">
        <v>29</v>
      </c>
    </row>
    <row r="9" spans="1:19" x14ac:dyDescent="0.2">
      <c r="D9" s="54" t="s">
        <v>30</v>
      </c>
      <c r="E9" s="284">
        <f>E30</f>
        <v>0</v>
      </c>
      <c r="F9" s="285">
        <f>E32</f>
        <v>0</v>
      </c>
      <c r="G9" s="285">
        <f>E34</f>
        <v>0</v>
      </c>
      <c r="H9" s="285">
        <f>E36</f>
        <v>0</v>
      </c>
      <c r="I9" s="285">
        <f>E38</f>
        <v>0</v>
      </c>
      <c r="J9" s="285">
        <f>E40</f>
        <v>0</v>
      </c>
      <c r="K9" s="285">
        <f>E42</f>
        <v>0</v>
      </c>
      <c r="L9" s="285">
        <f>E44</f>
        <v>0</v>
      </c>
      <c r="M9" s="285">
        <f>E46</f>
        <v>0</v>
      </c>
      <c r="N9" s="285">
        <f>E48</f>
        <v>0</v>
      </c>
      <c r="O9" s="285">
        <f>E50</f>
        <v>0</v>
      </c>
      <c r="P9" s="56" t="s">
        <v>30</v>
      </c>
    </row>
    <row r="10" spans="1:19" x14ac:dyDescent="0.2">
      <c r="D10" s="54" t="s">
        <v>31</v>
      </c>
      <c r="E10" s="284">
        <f>F30</f>
        <v>0</v>
      </c>
      <c r="F10" s="285">
        <f>F32</f>
        <v>0</v>
      </c>
      <c r="G10" s="285">
        <f>F34</f>
        <v>0</v>
      </c>
      <c r="H10" s="285">
        <f>F36</f>
        <v>0</v>
      </c>
      <c r="I10" s="285">
        <f>F38</f>
        <v>0</v>
      </c>
      <c r="J10" s="285">
        <f>F40</f>
        <v>0</v>
      </c>
      <c r="K10" s="285">
        <f>F42</f>
        <v>0</v>
      </c>
      <c r="L10" s="285">
        <f>F44</f>
        <v>0</v>
      </c>
      <c r="M10" s="285">
        <f>F46</f>
        <v>0</v>
      </c>
      <c r="N10" s="285">
        <f>F48</f>
        <v>0</v>
      </c>
      <c r="O10" s="285">
        <f>F50</f>
        <v>0</v>
      </c>
      <c r="P10" s="56" t="s">
        <v>31</v>
      </c>
    </row>
    <row r="11" spans="1:19" x14ac:dyDescent="0.2">
      <c r="D11" s="54" t="s">
        <v>32</v>
      </c>
      <c r="E11" s="284">
        <f>H30</f>
        <v>0</v>
      </c>
      <c r="F11" s="285">
        <f>H32</f>
        <v>0</v>
      </c>
      <c r="G11" s="285">
        <f>H34</f>
        <v>0</v>
      </c>
      <c r="H11" s="285">
        <f>H36</f>
        <v>0</v>
      </c>
      <c r="I11" s="285">
        <f>H38</f>
        <v>0</v>
      </c>
      <c r="J11" s="285">
        <f>H40</f>
        <v>0</v>
      </c>
      <c r="K11" s="285">
        <f>H42</f>
        <v>0</v>
      </c>
      <c r="L11" s="285">
        <f>H44</f>
        <v>0</v>
      </c>
      <c r="M11" s="285">
        <f>H46</f>
        <v>0</v>
      </c>
      <c r="N11" s="285">
        <f>H48</f>
        <v>0</v>
      </c>
      <c r="O11" s="285">
        <f>H50</f>
        <v>0</v>
      </c>
      <c r="P11" s="56" t="s">
        <v>32</v>
      </c>
    </row>
    <row r="12" spans="1:19" x14ac:dyDescent="0.2">
      <c r="D12" s="54" t="s">
        <v>33</v>
      </c>
      <c r="E12" s="284">
        <f>I30</f>
        <v>0</v>
      </c>
      <c r="F12" s="285">
        <f>I32</f>
        <v>0</v>
      </c>
      <c r="G12" s="285">
        <f>I34</f>
        <v>0</v>
      </c>
      <c r="H12" s="285">
        <f>I36</f>
        <v>0</v>
      </c>
      <c r="I12" s="285">
        <f>I38</f>
        <v>0</v>
      </c>
      <c r="J12" s="285">
        <f>I40</f>
        <v>0</v>
      </c>
      <c r="K12" s="285">
        <f>I42</f>
        <v>0</v>
      </c>
      <c r="L12" s="285">
        <f>I44</f>
        <v>0</v>
      </c>
      <c r="M12" s="285">
        <f>I46</f>
        <v>0</v>
      </c>
      <c r="N12" s="285">
        <f>I48</f>
        <v>0</v>
      </c>
      <c r="O12" s="285">
        <f>I50</f>
        <v>0</v>
      </c>
      <c r="P12" s="56" t="s">
        <v>33</v>
      </c>
    </row>
    <row r="13" spans="1:19" x14ac:dyDescent="0.2">
      <c r="D13" s="54" t="s">
        <v>34</v>
      </c>
      <c r="E13" s="284">
        <f>J30</f>
        <v>0</v>
      </c>
      <c r="F13" s="285">
        <f>J32</f>
        <v>0</v>
      </c>
      <c r="G13" s="285">
        <f>J34</f>
        <v>0</v>
      </c>
      <c r="H13" s="285">
        <f>J36</f>
        <v>0</v>
      </c>
      <c r="I13" s="285">
        <f>J38</f>
        <v>0</v>
      </c>
      <c r="J13" s="285">
        <f>J40</f>
        <v>0</v>
      </c>
      <c r="K13" s="285">
        <f>J42</f>
        <v>0</v>
      </c>
      <c r="L13" s="285">
        <f>J44</f>
        <v>0</v>
      </c>
      <c r="M13" s="285">
        <f>J46</f>
        <v>0</v>
      </c>
      <c r="N13" s="285">
        <f>J48</f>
        <v>0</v>
      </c>
      <c r="O13" s="285">
        <f>J50</f>
        <v>0</v>
      </c>
      <c r="P13" s="56" t="s">
        <v>34</v>
      </c>
    </row>
    <row r="14" spans="1:19" x14ac:dyDescent="0.2">
      <c r="D14" s="54" t="s">
        <v>35</v>
      </c>
      <c r="E14" s="288">
        <f>L30</f>
        <v>0</v>
      </c>
      <c r="F14" s="289">
        <f>L32</f>
        <v>0</v>
      </c>
      <c r="G14" s="289">
        <f>L34</f>
        <v>0</v>
      </c>
      <c r="H14" s="289">
        <f>L36</f>
        <v>0</v>
      </c>
      <c r="I14" s="289">
        <f>L38</f>
        <v>0</v>
      </c>
      <c r="J14" s="289">
        <f>L40</f>
        <v>0</v>
      </c>
      <c r="K14" s="289">
        <f>L42</f>
        <v>0</v>
      </c>
      <c r="L14" s="289">
        <f>L44</f>
        <v>0</v>
      </c>
      <c r="M14" s="289">
        <f>L46</f>
        <v>0</v>
      </c>
      <c r="N14" s="289">
        <f>L48</f>
        <v>0</v>
      </c>
      <c r="O14" s="289">
        <f>L50</f>
        <v>0</v>
      </c>
      <c r="P14" s="56" t="s">
        <v>35</v>
      </c>
    </row>
    <row r="15" spans="1:19" x14ac:dyDescent="0.2">
      <c r="D15" s="54" t="s">
        <v>36</v>
      </c>
      <c r="E15" s="288">
        <f>M30</f>
        <v>0</v>
      </c>
      <c r="F15" s="289">
        <f>M32</f>
        <v>0</v>
      </c>
      <c r="G15" s="289">
        <f>M34</f>
        <v>0</v>
      </c>
      <c r="H15" s="289">
        <f>M36</f>
        <v>0</v>
      </c>
      <c r="I15" s="289">
        <f>M38</f>
        <v>0</v>
      </c>
      <c r="J15" s="289">
        <f>M40</f>
        <v>0</v>
      </c>
      <c r="K15" s="289">
        <f>M42</f>
        <v>0</v>
      </c>
      <c r="L15" s="289">
        <f>M44</f>
        <v>0</v>
      </c>
      <c r="M15" s="289">
        <f>M46</f>
        <v>0</v>
      </c>
      <c r="N15" s="289">
        <f>M48</f>
        <v>0</v>
      </c>
      <c r="O15" s="289">
        <f>M50</f>
        <v>0</v>
      </c>
      <c r="P15" s="56" t="s">
        <v>36</v>
      </c>
    </row>
    <row r="16" spans="1:19" x14ac:dyDescent="0.2">
      <c r="D16" s="384" t="s">
        <v>37</v>
      </c>
      <c r="E16" s="288">
        <f>N30</f>
        <v>0</v>
      </c>
      <c r="F16" s="289">
        <f>N32</f>
        <v>0</v>
      </c>
      <c r="G16" s="289">
        <f>N34</f>
        <v>0</v>
      </c>
      <c r="H16" s="289">
        <f>N36</f>
        <v>0</v>
      </c>
      <c r="I16" s="289">
        <f>N38</f>
        <v>0</v>
      </c>
      <c r="J16" s="289">
        <f>N40</f>
        <v>0</v>
      </c>
      <c r="K16" s="289">
        <f>N42</f>
        <v>0</v>
      </c>
      <c r="L16" s="289">
        <f>N44</f>
        <v>0</v>
      </c>
      <c r="M16" s="289">
        <f>N46</f>
        <v>0</v>
      </c>
      <c r="N16" s="289">
        <f>N48</f>
        <v>0</v>
      </c>
      <c r="O16" s="289">
        <f>N50</f>
        <v>0</v>
      </c>
      <c r="P16" s="383" t="s">
        <v>37</v>
      </c>
    </row>
    <row r="17" spans="1:19" x14ac:dyDescent="0.2">
      <c r="D17" s="54" t="s">
        <v>38</v>
      </c>
      <c r="E17" s="288">
        <f>P30</f>
        <v>0</v>
      </c>
      <c r="F17" s="289">
        <f>P32</f>
        <v>0</v>
      </c>
      <c r="G17" s="289">
        <f>P34</f>
        <v>0</v>
      </c>
      <c r="H17" s="289">
        <f>P36</f>
        <v>0</v>
      </c>
      <c r="I17" s="289">
        <f>P38</f>
        <v>0</v>
      </c>
      <c r="J17" s="289">
        <f>P40</f>
        <v>0</v>
      </c>
      <c r="K17" s="289">
        <f>P42</f>
        <v>0</v>
      </c>
      <c r="L17" s="289">
        <f>P44</f>
        <v>0</v>
      </c>
      <c r="M17" s="289">
        <f>P46</f>
        <v>0</v>
      </c>
      <c r="N17" s="289">
        <f>P48</f>
        <v>0</v>
      </c>
      <c r="O17" s="289">
        <f>P50</f>
        <v>0</v>
      </c>
      <c r="P17" s="56" t="s">
        <v>38</v>
      </c>
    </row>
    <row r="18" spans="1:19" x14ac:dyDescent="0.2">
      <c r="D18" s="54" t="s">
        <v>39</v>
      </c>
      <c r="E18" s="288">
        <f>Q30</f>
        <v>0</v>
      </c>
      <c r="F18" s="289">
        <f>Q32</f>
        <v>0</v>
      </c>
      <c r="G18" s="289">
        <f>Q34</f>
        <v>0</v>
      </c>
      <c r="H18" s="289">
        <f>Q36</f>
        <v>0</v>
      </c>
      <c r="I18" s="289">
        <f>Q38</f>
        <v>0</v>
      </c>
      <c r="J18" s="289">
        <f>Q40</f>
        <v>0</v>
      </c>
      <c r="K18" s="289">
        <f>Q42</f>
        <v>0</v>
      </c>
      <c r="L18" s="289">
        <f>Q44</f>
        <v>0</v>
      </c>
      <c r="M18" s="289">
        <f>Q46</f>
        <v>0</v>
      </c>
      <c r="N18" s="289">
        <f>Q48</f>
        <v>0</v>
      </c>
      <c r="O18" s="289">
        <f>Q50</f>
        <v>0</v>
      </c>
      <c r="P18" s="56" t="s">
        <v>39</v>
      </c>
    </row>
    <row r="19" spans="1:19" x14ac:dyDescent="0.2">
      <c r="D19" s="54" t="s">
        <v>40</v>
      </c>
      <c r="E19" s="288">
        <f>R30</f>
        <v>0</v>
      </c>
      <c r="F19" s="289">
        <f>R32</f>
        <v>0</v>
      </c>
      <c r="G19" s="289">
        <f>R34</f>
        <v>0</v>
      </c>
      <c r="H19" s="289">
        <f>R36</f>
        <v>0</v>
      </c>
      <c r="I19" s="289">
        <f>R38</f>
        <v>0</v>
      </c>
      <c r="J19" s="289">
        <f>R40</f>
        <v>0</v>
      </c>
      <c r="K19" s="289">
        <f>R42</f>
        <v>0</v>
      </c>
      <c r="L19" s="289">
        <f>R44</f>
        <v>0</v>
      </c>
      <c r="M19" s="289">
        <f>R46</f>
        <v>0</v>
      </c>
      <c r="N19" s="289">
        <f>R48</f>
        <v>0</v>
      </c>
      <c r="O19" s="289">
        <f>R50</f>
        <v>0</v>
      </c>
      <c r="P19" s="56" t="s">
        <v>40</v>
      </c>
    </row>
    <row r="20" spans="1:19" ht="13.5" thickBot="1" x14ac:dyDescent="0.25">
      <c r="D20" s="290"/>
      <c r="E20" s="291"/>
      <c r="F20" s="292"/>
      <c r="G20" s="292"/>
      <c r="H20" s="293"/>
      <c r="I20" s="292"/>
      <c r="J20" s="292"/>
      <c r="K20" s="286"/>
      <c r="L20" s="286"/>
      <c r="M20" s="292"/>
      <c r="N20" s="286"/>
      <c r="O20" s="286"/>
      <c r="P20" s="294"/>
    </row>
    <row r="21" spans="1:19" x14ac:dyDescent="0.2">
      <c r="D21" s="295"/>
      <c r="E21" s="296">
        <f t="shared" ref="E21:N21" si="0">SUM(E8:E19)</f>
        <v>0</v>
      </c>
      <c r="F21" s="296">
        <f t="shared" si="0"/>
        <v>0</v>
      </c>
      <c r="G21" s="296">
        <f t="shared" si="0"/>
        <v>0</v>
      </c>
      <c r="H21" s="296">
        <f t="shared" si="0"/>
        <v>0</v>
      </c>
      <c r="I21" s="296">
        <f t="shared" si="0"/>
        <v>0</v>
      </c>
      <c r="J21" s="296">
        <f t="shared" si="0"/>
        <v>0</v>
      </c>
      <c r="K21" s="296">
        <f t="shared" si="0"/>
        <v>0</v>
      </c>
      <c r="L21" s="296">
        <f t="shared" si="0"/>
        <v>0</v>
      </c>
      <c r="M21" s="296">
        <f t="shared" si="0"/>
        <v>0</v>
      </c>
      <c r="N21" s="296">
        <f t="shared" si="0"/>
        <v>0</v>
      </c>
      <c r="O21" s="296">
        <f t="shared" ref="O21" si="1">SUM(O8:O19)</f>
        <v>0</v>
      </c>
      <c r="P21" s="297"/>
    </row>
    <row r="22" spans="1:19" x14ac:dyDescent="0.2">
      <c r="D22" s="295"/>
      <c r="E22" s="298"/>
      <c r="F22" s="298"/>
      <c r="G22" s="298"/>
      <c r="H22" s="298"/>
      <c r="I22" s="298"/>
      <c r="J22" s="298"/>
      <c r="K22" s="298"/>
      <c r="L22" s="298"/>
      <c r="M22" s="298"/>
      <c r="N22" s="298"/>
      <c r="O22" s="298"/>
      <c r="P22" s="298"/>
    </row>
    <row r="23" spans="1:19" ht="13.5" thickBot="1" x14ac:dyDescent="0.25">
      <c r="D23" s="295"/>
      <c r="E23" s="299"/>
      <c r="G23" s="122"/>
      <c r="H23" s="122"/>
      <c r="I23" s="122"/>
      <c r="J23" s="122"/>
      <c r="K23" s="295"/>
      <c r="N23" s="140" t="s">
        <v>216</v>
      </c>
      <c r="O23" s="300">
        <f>SUM(E21:O21)</f>
        <v>0</v>
      </c>
      <c r="P23" s="301"/>
    </row>
    <row r="24" spans="1:19" ht="13.5" thickTop="1" x14ac:dyDescent="0.2">
      <c r="D24" s="295"/>
      <c r="E24" s="299"/>
      <c r="F24" s="299"/>
      <c r="G24" s="299"/>
      <c r="H24" s="299"/>
      <c r="I24" s="299"/>
      <c r="J24" s="5"/>
      <c r="K24" s="295"/>
      <c r="L24" s="22"/>
      <c r="M24" s="22"/>
      <c r="N24" s="22"/>
      <c r="O24" s="30"/>
      <c r="P24" s="22"/>
    </row>
    <row r="25" spans="1:19" x14ac:dyDescent="0.2">
      <c r="B25" s="417" t="s">
        <v>245</v>
      </c>
      <c r="C25" s="417"/>
      <c r="D25" s="417"/>
      <c r="E25" s="417"/>
      <c r="F25" s="417"/>
      <c r="G25" s="417"/>
      <c r="H25" s="417"/>
      <c r="I25" s="417"/>
      <c r="J25" s="417"/>
      <c r="K25" s="417"/>
      <c r="L25" s="417"/>
      <c r="M25" s="417"/>
      <c r="N25" s="417"/>
      <c r="O25" s="417"/>
      <c r="P25" s="417"/>
      <c r="Q25" s="417"/>
      <c r="R25" s="417"/>
      <c r="S25" s="417"/>
    </row>
    <row r="26" spans="1:19" x14ac:dyDescent="0.2">
      <c r="B26" s="417" t="s">
        <v>78</v>
      </c>
      <c r="C26" s="417"/>
      <c r="D26" s="417"/>
      <c r="E26" s="417"/>
      <c r="F26" s="417"/>
      <c r="G26" s="417"/>
      <c r="H26" s="417"/>
      <c r="I26" s="417"/>
      <c r="J26" s="417"/>
      <c r="K26" s="417"/>
      <c r="L26" s="417"/>
      <c r="M26" s="417"/>
      <c r="N26" s="417"/>
      <c r="O26" s="417"/>
      <c r="P26" s="417"/>
      <c r="Q26" s="417"/>
      <c r="R26" s="417"/>
      <c r="S26" s="417"/>
    </row>
    <row r="27" spans="1:19" ht="24" customHeight="1" x14ac:dyDescent="0.2">
      <c r="A27" s="406" t="s">
        <v>224</v>
      </c>
      <c r="B27" s="408" t="s">
        <v>141</v>
      </c>
      <c r="C27" s="409"/>
      <c r="D27" s="412" t="s">
        <v>134</v>
      </c>
      <c r="E27" s="413"/>
      <c r="F27" s="414"/>
      <c r="G27" s="422" t="s">
        <v>138</v>
      </c>
      <c r="H27" s="412" t="s">
        <v>135</v>
      </c>
      <c r="I27" s="413"/>
      <c r="J27" s="414"/>
      <c r="K27" s="422" t="s">
        <v>246</v>
      </c>
      <c r="L27" s="412" t="s">
        <v>136</v>
      </c>
      <c r="M27" s="413"/>
      <c r="N27" s="414"/>
      <c r="O27" s="422" t="s">
        <v>246</v>
      </c>
      <c r="P27" s="412" t="s">
        <v>137</v>
      </c>
      <c r="Q27" s="413"/>
      <c r="R27" s="414"/>
      <c r="S27" s="424" t="s">
        <v>247</v>
      </c>
    </row>
    <row r="28" spans="1:19" x14ac:dyDescent="0.2">
      <c r="A28" s="407"/>
      <c r="B28" s="410"/>
      <c r="C28" s="411"/>
      <c r="D28" s="302" t="s">
        <v>29</v>
      </c>
      <c r="E28" s="302" t="s">
        <v>30</v>
      </c>
      <c r="F28" s="302" t="s">
        <v>31</v>
      </c>
      <c r="G28" s="423"/>
      <c r="H28" s="303" t="s">
        <v>32</v>
      </c>
      <c r="I28" s="303" t="s">
        <v>33</v>
      </c>
      <c r="J28" s="303" t="s">
        <v>34</v>
      </c>
      <c r="K28" s="423"/>
      <c r="L28" s="303" t="s">
        <v>35</v>
      </c>
      <c r="M28" s="303" t="s">
        <v>36</v>
      </c>
      <c r="N28" s="303" t="s">
        <v>37</v>
      </c>
      <c r="O28" s="423"/>
      <c r="P28" s="303" t="s">
        <v>38</v>
      </c>
      <c r="Q28" s="303" t="s">
        <v>39</v>
      </c>
      <c r="R28" s="303" t="s">
        <v>40</v>
      </c>
      <c r="S28" s="425"/>
    </row>
    <row r="29" spans="1:19" s="305" customFormat="1" ht="22.5" customHeight="1" x14ac:dyDescent="0.2">
      <c r="A29" s="400" t="str">
        <f>C57</f>
        <v>U006</v>
      </c>
      <c r="B29" s="402" t="str">
        <f>D57</f>
        <v>SUBSIDIOS FEDERALES PARA ORGANISMOS D. E.</v>
      </c>
      <c r="C29" s="403"/>
      <c r="D29" s="356">
        <f>D30</f>
        <v>0</v>
      </c>
      <c r="E29" s="356">
        <f>D29+E30</f>
        <v>0</v>
      </c>
      <c r="F29" s="356">
        <f>E29+F30</f>
        <v>0</v>
      </c>
      <c r="G29" s="357"/>
      <c r="H29" s="358">
        <f>F29+H30</f>
        <v>0</v>
      </c>
      <c r="I29" s="358">
        <f>H29+I30</f>
        <v>0</v>
      </c>
      <c r="J29" s="358">
        <f>I29+J30</f>
        <v>0</v>
      </c>
      <c r="K29" s="359"/>
      <c r="L29" s="358">
        <f>J29+L30</f>
        <v>0</v>
      </c>
      <c r="M29" s="358">
        <f>L29+M30</f>
        <v>0</v>
      </c>
      <c r="N29" s="358">
        <f>M29+N30</f>
        <v>0</v>
      </c>
      <c r="O29" s="304"/>
      <c r="P29" s="358">
        <f>N29+P30</f>
        <v>0</v>
      </c>
      <c r="Q29" s="358">
        <f>P29+Q30</f>
        <v>0</v>
      </c>
      <c r="R29" s="358">
        <f>Q29+R30</f>
        <v>0</v>
      </c>
      <c r="S29" s="304"/>
    </row>
    <row r="30" spans="1:19" s="361" customFormat="1" ht="18" customHeight="1" x14ac:dyDescent="0.2">
      <c r="A30" s="401"/>
      <c r="B30" s="404" t="s">
        <v>18</v>
      </c>
      <c r="C30" s="405"/>
      <c r="D30" s="360"/>
      <c r="E30" s="360"/>
      <c r="F30" s="360"/>
      <c r="G30" s="360">
        <f>D30+E30+F30</f>
        <v>0</v>
      </c>
      <c r="H30" s="360"/>
      <c r="I30" s="360"/>
      <c r="J30" s="360"/>
      <c r="K30" s="360">
        <f>+J29</f>
        <v>0</v>
      </c>
      <c r="L30" s="360"/>
      <c r="M30" s="360"/>
      <c r="N30" s="360"/>
      <c r="O30" s="360">
        <f>+N29</f>
        <v>0</v>
      </c>
      <c r="P30" s="360"/>
      <c r="Q30" s="360"/>
      <c r="R30" s="360"/>
      <c r="S30" s="360">
        <f>+R29</f>
        <v>0</v>
      </c>
    </row>
    <row r="31" spans="1:19" s="305" customFormat="1" ht="22.5" customHeight="1" x14ac:dyDescent="0.2">
      <c r="A31" s="400" t="str">
        <f>C58</f>
        <v>U040</v>
      </c>
      <c r="B31" s="402" t="str">
        <f>D58</f>
        <v>CARRERA DOCENTE</v>
      </c>
      <c r="C31" s="403"/>
      <c r="D31" s="356">
        <f t="shared" ref="D31" si="2">D32</f>
        <v>0</v>
      </c>
      <c r="E31" s="356">
        <f t="shared" ref="E31:F31" si="3">D31+E32</f>
        <v>0</v>
      </c>
      <c r="F31" s="356">
        <f t="shared" si="3"/>
        <v>0</v>
      </c>
      <c r="G31" s="357"/>
      <c r="H31" s="358">
        <f t="shared" ref="H31" si="4">F31+H32</f>
        <v>0</v>
      </c>
      <c r="I31" s="358">
        <f t="shared" ref="I31:J31" si="5">H31+I32</f>
        <v>0</v>
      </c>
      <c r="J31" s="358">
        <f t="shared" si="5"/>
        <v>0</v>
      </c>
      <c r="K31" s="359"/>
      <c r="L31" s="358">
        <f t="shared" ref="L31" si="6">J31+L32</f>
        <v>0</v>
      </c>
      <c r="M31" s="358">
        <f t="shared" ref="M31:N31" si="7">L31+M32</f>
        <v>0</v>
      </c>
      <c r="N31" s="358">
        <f t="shared" si="7"/>
        <v>0</v>
      </c>
      <c r="O31" s="304"/>
      <c r="P31" s="358">
        <f t="shared" ref="P31" si="8">N31+P32</f>
        <v>0</v>
      </c>
      <c r="Q31" s="358">
        <f t="shared" ref="Q31:R31" si="9">P31+Q32</f>
        <v>0</v>
      </c>
      <c r="R31" s="358">
        <f t="shared" si="9"/>
        <v>0</v>
      </c>
      <c r="S31" s="304"/>
    </row>
    <row r="32" spans="1:19" s="361" customFormat="1" ht="18" customHeight="1" x14ac:dyDescent="0.2">
      <c r="A32" s="401"/>
      <c r="B32" s="404" t="s">
        <v>18</v>
      </c>
      <c r="C32" s="405"/>
      <c r="D32" s="360"/>
      <c r="E32" s="360"/>
      <c r="F32" s="360"/>
      <c r="G32" s="360">
        <f t="shared" ref="G32" si="10">D32+E32+F32</f>
        <v>0</v>
      </c>
      <c r="H32" s="360"/>
      <c r="I32" s="360"/>
      <c r="J32" s="360"/>
      <c r="K32" s="360">
        <f t="shared" ref="K32" si="11">H32+I32+J32</f>
        <v>0</v>
      </c>
      <c r="L32" s="360"/>
      <c r="M32" s="360"/>
      <c r="N32" s="360"/>
      <c r="O32" s="360">
        <f t="shared" ref="O32" si="12">L32+M32+N32</f>
        <v>0</v>
      </c>
      <c r="P32" s="360"/>
      <c r="Q32" s="360"/>
      <c r="R32" s="360"/>
      <c r="S32" s="360">
        <f>+R31</f>
        <v>0</v>
      </c>
    </row>
    <row r="33" spans="1:19" s="305" customFormat="1" ht="22.5" customHeight="1" x14ac:dyDescent="0.2">
      <c r="A33" s="400" t="str">
        <f>C59</f>
        <v>U079</v>
      </c>
      <c r="B33" s="402" t="str">
        <f>D59</f>
        <v>PROG. DE EXPANSIÓN DE LA OFERTA EDUCATIVA EN EDUC. SUP. (PROEXOEES)</v>
      </c>
      <c r="C33" s="403"/>
      <c r="D33" s="356">
        <f t="shared" ref="D33" si="13">D34</f>
        <v>0</v>
      </c>
      <c r="E33" s="356">
        <f t="shared" ref="E33:F33" si="14">D33+E34</f>
        <v>0</v>
      </c>
      <c r="F33" s="356">
        <f t="shared" si="14"/>
        <v>0</v>
      </c>
      <c r="G33" s="357"/>
      <c r="H33" s="358">
        <f t="shared" ref="H33" si="15">F33+H34</f>
        <v>0</v>
      </c>
      <c r="I33" s="358">
        <f t="shared" ref="I33:J33" si="16">H33+I34</f>
        <v>0</v>
      </c>
      <c r="J33" s="358">
        <f t="shared" si="16"/>
        <v>0</v>
      </c>
      <c r="K33" s="359"/>
      <c r="L33" s="358">
        <f t="shared" ref="L33" si="17">J33+L34</f>
        <v>0</v>
      </c>
      <c r="M33" s="358">
        <f t="shared" ref="M33:N33" si="18">L33+M34</f>
        <v>0</v>
      </c>
      <c r="N33" s="358">
        <f t="shared" si="18"/>
        <v>0</v>
      </c>
      <c r="O33" s="304"/>
      <c r="P33" s="358">
        <f t="shared" ref="P33" si="19">N33+P34</f>
        <v>0</v>
      </c>
      <c r="Q33" s="358">
        <f t="shared" ref="Q33:R33" si="20">P33+Q34</f>
        <v>0</v>
      </c>
      <c r="R33" s="358">
        <f t="shared" si="20"/>
        <v>0</v>
      </c>
      <c r="S33" s="304"/>
    </row>
    <row r="34" spans="1:19" s="361" customFormat="1" ht="18" customHeight="1" x14ac:dyDescent="0.2">
      <c r="A34" s="401"/>
      <c r="B34" s="404" t="s">
        <v>18</v>
      </c>
      <c r="C34" s="405"/>
      <c r="D34" s="360"/>
      <c r="E34" s="360"/>
      <c r="F34" s="360"/>
      <c r="G34" s="360">
        <f t="shared" ref="G34" si="21">D34+E34+F34</f>
        <v>0</v>
      </c>
      <c r="H34" s="360"/>
      <c r="I34" s="360"/>
      <c r="J34" s="360"/>
      <c r="K34" s="360">
        <f t="shared" ref="K34" si="22">H34+I34+J34</f>
        <v>0</v>
      </c>
      <c r="L34" s="360"/>
      <c r="M34" s="360"/>
      <c r="N34" s="360"/>
      <c r="O34" s="360">
        <f t="shared" ref="O34" si="23">L34+M34+N34</f>
        <v>0</v>
      </c>
      <c r="P34" s="360"/>
      <c r="Q34" s="360"/>
      <c r="R34" s="360"/>
      <c r="S34" s="360">
        <f>+R33</f>
        <v>0</v>
      </c>
    </row>
    <row r="35" spans="1:19" s="305" customFormat="1" ht="22.5" customHeight="1" x14ac:dyDescent="0.2">
      <c r="A35" s="400" t="str">
        <f>C61</f>
        <v>U081 "A"</v>
      </c>
      <c r="B35" s="402" t="str">
        <f>D61</f>
        <v>MODALIDAD "A"</v>
      </c>
      <c r="C35" s="403"/>
      <c r="D35" s="356">
        <f t="shared" ref="D35" si="24">D36</f>
        <v>0</v>
      </c>
      <c r="E35" s="356">
        <f t="shared" ref="E35:F35" si="25">D35+E36</f>
        <v>0</v>
      </c>
      <c r="F35" s="356">
        <f t="shared" si="25"/>
        <v>0</v>
      </c>
      <c r="G35" s="357"/>
      <c r="H35" s="358">
        <f t="shared" ref="H35" si="26">F35+H36</f>
        <v>0</v>
      </c>
      <c r="I35" s="358">
        <f t="shared" ref="I35:J35" si="27">H35+I36</f>
        <v>0</v>
      </c>
      <c r="J35" s="358">
        <f t="shared" si="27"/>
        <v>0</v>
      </c>
      <c r="K35" s="359"/>
      <c r="L35" s="358">
        <f t="shared" ref="L35" si="28">J35+L36</f>
        <v>0</v>
      </c>
      <c r="M35" s="358">
        <f t="shared" ref="M35:N35" si="29">L35+M36</f>
        <v>0</v>
      </c>
      <c r="N35" s="358">
        <f t="shared" si="29"/>
        <v>0</v>
      </c>
      <c r="O35" s="304"/>
      <c r="P35" s="358">
        <f t="shared" ref="P35" si="30">N35+P36</f>
        <v>0</v>
      </c>
      <c r="Q35" s="358">
        <f t="shared" ref="Q35:R35" si="31">P35+Q36</f>
        <v>0</v>
      </c>
      <c r="R35" s="358">
        <f t="shared" si="31"/>
        <v>0</v>
      </c>
      <c r="S35" s="304"/>
    </row>
    <row r="36" spans="1:19" s="361" customFormat="1" ht="18" customHeight="1" x14ac:dyDescent="0.2">
      <c r="A36" s="401"/>
      <c r="B36" s="404" t="s">
        <v>18</v>
      </c>
      <c r="C36" s="405"/>
      <c r="D36" s="360"/>
      <c r="E36" s="360"/>
      <c r="F36" s="360"/>
      <c r="G36" s="360">
        <f t="shared" ref="G36" si="32">D36+E36+F36</f>
        <v>0</v>
      </c>
      <c r="H36" s="360"/>
      <c r="I36" s="360"/>
      <c r="J36" s="360"/>
      <c r="K36" s="360">
        <f t="shared" ref="K36" si="33">H36+I36+J36</f>
        <v>0</v>
      </c>
      <c r="L36" s="360"/>
      <c r="M36" s="360"/>
      <c r="N36" s="360"/>
      <c r="O36" s="360">
        <f t="shared" ref="O36" si="34">L36+M36+N36</f>
        <v>0</v>
      </c>
      <c r="P36" s="360"/>
      <c r="Q36" s="360"/>
      <c r="R36" s="360"/>
      <c r="S36" s="360">
        <f>+R35</f>
        <v>0</v>
      </c>
    </row>
    <row r="37" spans="1:19" s="305" customFormat="1" ht="22.5" customHeight="1" x14ac:dyDescent="0.2">
      <c r="A37" s="400" t="str">
        <f>C62</f>
        <v>U081 "B"</v>
      </c>
      <c r="B37" s="402" t="str">
        <f>D62</f>
        <v>MODALIDAD "B"</v>
      </c>
      <c r="C37" s="403"/>
      <c r="D37" s="356">
        <f t="shared" ref="D37" si="35">D38</f>
        <v>0</v>
      </c>
      <c r="E37" s="356">
        <f t="shared" ref="E37:F37" si="36">D37+E38</f>
        <v>0</v>
      </c>
      <c r="F37" s="356">
        <f t="shared" si="36"/>
        <v>0</v>
      </c>
      <c r="G37" s="357"/>
      <c r="H37" s="358">
        <f t="shared" ref="H37" si="37">F37+H38</f>
        <v>0</v>
      </c>
      <c r="I37" s="358">
        <f t="shared" ref="I37:J37" si="38">H37+I38</f>
        <v>0</v>
      </c>
      <c r="J37" s="358">
        <f t="shared" si="38"/>
        <v>0</v>
      </c>
      <c r="K37" s="359"/>
      <c r="L37" s="358">
        <f t="shared" ref="L37" si="39">J37+L38</f>
        <v>0</v>
      </c>
      <c r="M37" s="358">
        <f t="shared" ref="M37:N37" si="40">L37+M38</f>
        <v>0</v>
      </c>
      <c r="N37" s="358">
        <f t="shared" si="40"/>
        <v>0</v>
      </c>
      <c r="O37" s="304"/>
      <c r="P37" s="358">
        <f t="shared" ref="P37" si="41">N37+P38</f>
        <v>0</v>
      </c>
      <c r="Q37" s="358">
        <f t="shared" ref="Q37:R37" si="42">P37+Q38</f>
        <v>0</v>
      </c>
      <c r="R37" s="358">
        <f t="shared" si="42"/>
        <v>0</v>
      </c>
      <c r="S37" s="304"/>
    </row>
    <row r="38" spans="1:19" s="361" customFormat="1" ht="18" customHeight="1" x14ac:dyDescent="0.2">
      <c r="A38" s="401"/>
      <c r="B38" s="404" t="s">
        <v>18</v>
      </c>
      <c r="C38" s="405"/>
      <c r="D38" s="360"/>
      <c r="E38" s="360"/>
      <c r="F38" s="360"/>
      <c r="G38" s="360">
        <f t="shared" ref="G38" si="43">D38+E38+F38</f>
        <v>0</v>
      </c>
      <c r="H38" s="360"/>
      <c r="I38" s="360"/>
      <c r="J38" s="360"/>
      <c r="K38" s="360">
        <f t="shared" ref="K38" si="44">H38+I38+J38</f>
        <v>0</v>
      </c>
      <c r="L38" s="360"/>
      <c r="M38" s="360"/>
      <c r="N38" s="360"/>
      <c r="O38" s="360">
        <f t="shared" ref="O38" si="45">L38+M38+N38</f>
        <v>0</v>
      </c>
      <c r="P38" s="360"/>
      <c r="Q38" s="360"/>
      <c r="R38" s="360"/>
      <c r="S38" s="360">
        <f>+R37</f>
        <v>0</v>
      </c>
    </row>
    <row r="39" spans="1:19" s="305" customFormat="1" ht="22.5" customHeight="1" x14ac:dyDescent="0.2">
      <c r="A39" s="400" t="str">
        <f>C63</f>
        <v>U081 "C"</v>
      </c>
      <c r="B39" s="402" t="str">
        <f>D63</f>
        <v>MODALIDAD "C"</v>
      </c>
      <c r="C39" s="403"/>
      <c r="D39" s="356">
        <f t="shared" ref="D39" si="46">D40</f>
        <v>0</v>
      </c>
      <c r="E39" s="356">
        <f t="shared" ref="E39:F39" si="47">D39+E40</f>
        <v>0</v>
      </c>
      <c r="F39" s="356">
        <f t="shared" si="47"/>
        <v>0</v>
      </c>
      <c r="G39" s="357"/>
      <c r="H39" s="358">
        <f t="shared" ref="H39" si="48">F39+H40</f>
        <v>0</v>
      </c>
      <c r="I39" s="358">
        <f t="shared" ref="I39:J39" si="49">H39+I40</f>
        <v>0</v>
      </c>
      <c r="J39" s="358">
        <f t="shared" si="49"/>
        <v>0</v>
      </c>
      <c r="K39" s="359"/>
      <c r="L39" s="358">
        <f t="shared" ref="L39" si="50">J39+L40</f>
        <v>0</v>
      </c>
      <c r="M39" s="358">
        <f t="shared" ref="M39:N39" si="51">L39+M40</f>
        <v>0</v>
      </c>
      <c r="N39" s="358">
        <f t="shared" si="51"/>
        <v>0</v>
      </c>
      <c r="O39" s="304"/>
      <c r="P39" s="358">
        <f t="shared" ref="P39" si="52">N39+P40</f>
        <v>0</v>
      </c>
      <c r="Q39" s="358">
        <f t="shared" ref="Q39:R39" si="53">P39+Q40</f>
        <v>0</v>
      </c>
      <c r="R39" s="358">
        <f t="shared" si="53"/>
        <v>0</v>
      </c>
      <c r="S39" s="304"/>
    </row>
    <row r="40" spans="1:19" s="361" customFormat="1" ht="18" customHeight="1" x14ac:dyDescent="0.2">
      <c r="A40" s="401"/>
      <c r="B40" s="404" t="s">
        <v>18</v>
      </c>
      <c r="C40" s="405"/>
      <c r="D40" s="360"/>
      <c r="E40" s="360"/>
      <c r="F40" s="360"/>
      <c r="G40" s="360">
        <f t="shared" ref="G40" si="54">D40+E40+F40</f>
        <v>0</v>
      </c>
      <c r="H40" s="360"/>
      <c r="I40" s="360"/>
      <c r="J40" s="360"/>
      <c r="K40" s="360">
        <f t="shared" ref="K40" si="55">H40+I40+J40</f>
        <v>0</v>
      </c>
      <c r="L40" s="360"/>
      <c r="M40" s="360"/>
      <c r="N40" s="360"/>
      <c r="O40" s="360">
        <f t="shared" ref="O40" si="56">L40+M40+N40</f>
        <v>0</v>
      </c>
      <c r="P40" s="360"/>
      <c r="Q40" s="360"/>
      <c r="R40" s="360"/>
      <c r="S40" s="360">
        <f>+R39</f>
        <v>0</v>
      </c>
    </row>
    <row r="41" spans="1:19" s="305" customFormat="1" ht="22.5" customHeight="1" x14ac:dyDescent="0.2">
      <c r="A41" s="400" t="str">
        <f>C64</f>
        <v>S244</v>
      </c>
      <c r="B41" s="402" t="str">
        <f>D64</f>
        <v>PROG. DE INCLUSIÓN Y LA EQUIDAD (PIEE)</v>
      </c>
      <c r="C41" s="403"/>
      <c r="D41" s="356">
        <f t="shared" ref="D41" si="57">D42</f>
        <v>0</v>
      </c>
      <c r="E41" s="356">
        <f t="shared" ref="E41:F41" si="58">D41+E42</f>
        <v>0</v>
      </c>
      <c r="F41" s="356">
        <f t="shared" si="58"/>
        <v>0</v>
      </c>
      <c r="G41" s="357"/>
      <c r="H41" s="358">
        <f t="shared" ref="H41" si="59">F41+H42</f>
        <v>0</v>
      </c>
      <c r="I41" s="358">
        <f t="shared" ref="I41:J41" si="60">H41+I42</f>
        <v>0</v>
      </c>
      <c r="J41" s="358">
        <f t="shared" si="60"/>
        <v>0</v>
      </c>
      <c r="K41" s="359"/>
      <c r="L41" s="358">
        <f t="shared" ref="L41" si="61">J41+L42</f>
        <v>0</v>
      </c>
      <c r="M41" s="358">
        <f t="shared" ref="M41:N41" si="62">L41+M42</f>
        <v>0</v>
      </c>
      <c r="N41" s="358">
        <f t="shared" si="62"/>
        <v>0</v>
      </c>
      <c r="O41" s="304"/>
      <c r="P41" s="358">
        <f t="shared" ref="P41" si="63">N41+P42</f>
        <v>0</v>
      </c>
      <c r="Q41" s="358">
        <f t="shared" ref="Q41:R41" si="64">P41+Q42</f>
        <v>0</v>
      </c>
      <c r="R41" s="358">
        <f t="shared" si="64"/>
        <v>0</v>
      </c>
      <c r="S41" s="304"/>
    </row>
    <row r="42" spans="1:19" s="361" customFormat="1" ht="18" customHeight="1" x14ac:dyDescent="0.2">
      <c r="A42" s="401"/>
      <c r="B42" s="404" t="s">
        <v>18</v>
      </c>
      <c r="C42" s="405"/>
      <c r="D42" s="360"/>
      <c r="E42" s="360"/>
      <c r="F42" s="360"/>
      <c r="G42" s="360">
        <f t="shared" ref="G42" si="65">D42+E42+F42</f>
        <v>0</v>
      </c>
      <c r="H42" s="360"/>
      <c r="I42" s="360"/>
      <c r="J42" s="360"/>
      <c r="K42" s="360">
        <f t="shared" ref="K42" si="66">H42+I42+J42</f>
        <v>0</v>
      </c>
      <c r="L42" s="360"/>
      <c r="M42" s="360"/>
      <c r="N42" s="360"/>
      <c r="O42" s="360">
        <f t="shared" ref="O42" si="67">L42+M42+N42</f>
        <v>0</v>
      </c>
      <c r="P42" s="360"/>
      <c r="Q42" s="360"/>
      <c r="R42" s="360"/>
      <c r="S42" s="360">
        <f t="shared" ref="S42" si="68">P42+Q42+R42</f>
        <v>0</v>
      </c>
    </row>
    <row r="43" spans="1:19" s="305" customFormat="1" ht="22.5" customHeight="1" x14ac:dyDescent="0.2">
      <c r="A43" s="400" t="str">
        <f>C65</f>
        <v>S247</v>
      </c>
      <c r="B43" s="402" t="str">
        <f>D65</f>
        <v>PROG. PARA EL DESARROLLO PROFESIONAL DOCENTE (PRODEP)</v>
      </c>
      <c r="C43" s="403"/>
      <c r="D43" s="356">
        <f t="shared" ref="D43" si="69">D44</f>
        <v>0</v>
      </c>
      <c r="E43" s="356">
        <f t="shared" ref="E43:F43" si="70">D43+E44</f>
        <v>0</v>
      </c>
      <c r="F43" s="356">
        <f t="shared" si="70"/>
        <v>0</v>
      </c>
      <c r="G43" s="357"/>
      <c r="H43" s="358">
        <f t="shared" ref="H43" si="71">F43+H44</f>
        <v>0</v>
      </c>
      <c r="I43" s="358">
        <f t="shared" ref="I43:J43" si="72">H43+I44</f>
        <v>0</v>
      </c>
      <c r="J43" s="358">
        <f t="shared" si="72"/>
        <v>0</v>
      </c>
      <c r="K43" s="359"/>
      <c r="L43" s="358">
        <f t="shared" ref="L43" si="73">J43+L44</f>
        <v>0</v>
      </c>
      <c r="M43" s="358">
        <f t="shared" ref="M43:N43" si="74">L43+M44</f>
        <v>0</v>
      </c>
      <c r="N43" s="358">
        <f t="shared" si="74"/>
        <v>0</v>
      </c>
      <c r="O43" s="304"/>
      <c r="P43" s="358">
        <f t="shared" ref="P43" si="75">N43+P44</f>
        <v>0</v>
      </c>
      <c r="Q43" s="358">
        <f t="shared" ref="Q43:R43" si="76">P43+Q44</f>
        <v>0</v>
      </c>
      <c r="R43" s="358">
        <f t="shared" si="76"/>
        <v>0</v>
      </c>
      <c r="S43" s="304"/>
    </row>
    <row r="44" spans="1:19" s="361" customFormat="1" ht="18" customHeight="1" x14ac:dyDescent="0.2">
      <c r="A44" s="401"/>
      <c r="B44" s="404" t="s">
        <v>18</v>
      </c>
      <c r="C44" s="405"/>
      <c r="D44" s="360"/>
      <c r="E44" s="360"/>
      <c r="F44" s="360"/>
      <c r="G44" s="360">
        <f t="shared" ref="G44" si="77">D44+E44+F44</f>
        <v>0</v>
      </c>
      <c r="H44" s="360"/>
      <c r="I44" s="360"/>
      <c r="J44" s="360"/>
      <c r="K44" s="360">
        <f t="shared" ref="K44" si="78">H44+I44+J44</f>
        <v>0</v>
      </c>
      <c r="L44" s="360"/>
      <c r="M44" s="360"/>
      <c r="N44" s="360"/>
      <c r="O44" s="360">
        <f t="shared" ref="O44" si="79">L44+M44+N44</f>
        <v>0</v>
      </c>
      <c r="P44" s="360"/>
      <c r="Q44" s="360"/>
      <c r="R44" s="360"/>
      <c r="S44" s="360">
        <f t="shared" ref="S44" si="80">P44+Q44+R44</f>
        <v>0</v>
      </c>
    </row>
    <row r="45" spans="1:19" s="305" customFormat="1" ht="22.5" customHeight="1" x14ac:dyDescent="0.2">
      <c r="A45" s="400" t="str">
        <f>IF(C66="","",C66)</f>
        <v>S267</v>
      </c>
      <c r="B45" s="402" t="str">
        <f>D66</f>
        <v>PROG. DE FORTALECIMIENTO DE LA CALIDAD EDUCATIVA (PFCE)</v>
      </c>
      <c r="C45" s="403"/>
      <c r="D45" s="356">
        <f t="shared" ref="D45:D49" si="81">D46</f>
        <v>0</v>
      </c>
      <c r="E45" s="356">
        <f t="shared" ref="E45:F45" si="82">D45+E46</f>
        <v>0</v>
      </c>
      <c r="F45" s="356">
        <f t="shared" si="82"/>
        <v>0</v>
      </c>
      <c r="G45" s="357"/>
      <c r="H45" s="358">
        <f t="shared" ref="H45" si="83">F45+H46</f>
        <v>0</v>
      </c>
      <c r="I45" s="358">
        <f t="shared" ref="I45:J45" si="84">H45+I46</f>
        <v>0</v>
      </c>
      <c r="J45" s="358">
        <f t="shared" si="84"/>
        <v>0</v>
      </c>
      <c r="K45" s="359"/>
      <c r="L45" s="358">
        <f t="shared" ref="L45" si="85">J45+L46</f>
        <v>0</v>
      </c>
      <c r="M45" s="358">
        <f t="shared" ref="M45:N45" si="86">L45+M46</f>
        <v>0</v>
      </c>
      <c r="N45" s="358">
        <f t="shared" si="86"/>
        <v>0</v>
      </c>
      <c r="O45" s="304"/>
      <c r="P45" s="358">
        <f t="shared" ref="P45" si="87">N45+P46</f>
        <v>0</v>
      </c>
      <c r="Q45" s="358">
        <f t="shared" ref="Q45:R45" si="88">P45+Q46</f>
        <v>0</v>
      </c>
      <c r="R45" s="358">
        <f t="shared" si="88"/>
        <v>0</v>
      </c>
      <c r="S45" s="304"/>
    </row>
    <row r="46" spans="1:19" s="305" customFormat="1" ht="11.25" x14ac:dyDescent="0.2">
      <c r="A46" s="401"/>
      <c r="B46" s="430" t="s">
        <v>18</v>
      </c>
      <c r="C46" s="431"/>
      <c r="D46" s="360"/>
      <c r="E46" s="360"/>
      <c r="F46" s="360"/>
      <c r="G46" s="306">
        <f t="shared" ref="G46" si="89">D46+E46+F46</f>
        <v>0</v>
      </c>
      <c r="H46" s="360"/>
      <c r="I46" s="360"/>
      <c r="J46" s="360"/>
      <c r="K46" s="306">
        <f t="shared" ref="K46" si="90">H46+I46+J46</f>
        <v>0</v>
      </c>
      <c r="L46" s="360"/>
      <c r="M46" s="360"/>
      <c r="N46" s="360"/>
      <c r="O46" s="306">
        <f t="shared" ref="O46" si="91">L46+M46+N46</f>
        <v>0</v>
      </c>
      <c r="P46" s="360"/>
      <c r="Q46" s="360"/>
      <c r="R46" s="360"/>
      <c r="S46" s="306">
        <f>+R45</f>
        <v>0</v>
      </c>
    </row>
    <row r="47" spans="1:19" s="305" customFormat="1" ht="22.5" customHeight="1" x14ac:dyDescent="0.2">
      <c r="A47" s="400" t="str">
        <f>IF(C67="","",C67)</f>
        <v/>
      </c>
      <c r="B47" s="402" t="str">
        <f>D67</f>
        <v>AAA</v>
      </c>
      <c r="C47" s="403"/>
      <c r="D47" s="356">
        <f t="shared" si="81"/>
        <v>0</v>
      </c>
      <c r="E47" s="356">
        <f t="shared" ref="E47" si="92">D47+E48</f>
        <v>0</v>
      </c>
      <c r="F47" s="356">
        <f t="shared" ref="F47" si="93">E47+F48</f>
        <v>0</v>
      </c>
      <c r="G47" s="357"/>
      <c r="H47" s="358">
        <f t="shared" ref="H47" si="94">F47+H48</f>
        <v>0</v>
      </c>
      <c r="I47" s="358">
        <f t="shared" ref="I47" si="95">H47+I48</f>
        <v>0</v>
      </c>
      <c r="J47" s="358">
        <f t="shared" ref="J47" si="96">I47+J48</f>
        <v>0</v>
      </c>
      <c r="K47" s="359"/>
      <c r="L47" s="358">
        <f t="shared" ref="L47" si="97">J47+L48</f>
        <v>0</v>
      </c>
      <c r="M47" s="358">
        <f t="shared" ref="M47" si="98">L47+M48</f>
        <v>0</v>
      </c>
      <c r="N47" s="358">
        <f t="shared" ref="N47" si="99">M47+N48</f>
        <v>0</v>
      </c>
      <c r="O47" s="304"/>
      <c r="P47" s="358">
        <f t="shared" ref="P47" si="100">N47+P48</f>
        <v>0</v>
      </c>
      <c r="Q47" s="358">
        <f t="shared" ref="Q47" si="101">P47+Q48</f>
        <v>0</v>
      </c>
      <c r="R47" s="358">
        <f t="shared" ref="R47" si="102">Q47+R48</f>
        <v>0</v>
      </c>
      <c r="S47" s="304"/>
    </row>
    <row r="48" spans="1:19" s="361" customFormat="1" ht="18" customHeight="1" x14ac:dyDescent="0.2">
      <c r="A48" s="401"/>
      <c r="B48" s="404" t="s">
        <v>18</v>
      </c>
      <c r="C48" s="405"/>
      <c r="D48" s="360"/>
      <c r="E48" s="360"/>
      <c r="F48" s="360"/>
      <c r="G48" s="360">
        <f t="shared" ref="G48" si="103">D48+E48+F48</f>
        <v>0</v>
      </c>
      <c r="H48" s="360"/>
      <c r="I48" s="360"/>
      <c r="J48" s="360"/>
      <c r="K48" s="360">
        <f t="shared" ref="K48" si="104">H48+I48+J48</f>
        <v>0</v>
      </c>
      <c r="L48" s="360"/>
      <c r="M48" s="360"/>
      <c r="N48" s="360"/>
      <c r="O48" s="360">
        <f t="shared" ref="O48" si="105">L48+M48+N48</f>
        <v>0</v>
      </c>
      <c r="P48" s="360"/>
      <c r="Q48" s="360"/>
      <c r="R48" s="360"/>
      <c r="S48" s="360">
        <f t="shared" ref="S48" si="106">+R47</f>
        <v>0</v>
      </c>
    </row>
    <row r="49" spans="1:19" s="305" customFormat="1" ht="22.5" customHeight="1" x14ac:dyDescent="0.2">
      <c r="A49" s="400" t="str">
        <f>IF(C68="","",C67)</f>
        <v/>
      </c>
      <c r="B49" s="402" t="str">
        <f>D68</f>
        <v>BBB</v>
      </c>
      <c r="C49" s="403"/>
      <c r="D49" s="356">
        <f t="shared" si="81"/>
        <v>0</v>
      </c>
      <c r="E49" s="356">
        <f t="shared" ref="E49" si="107">D49+E50</f>
        <v>0</v>
      </c>
      <c r="F49" s="356">
        <f t="shared" ref="F49" si="108">E49+F50</f>
        <v>0</v>
      </c>
      <c r="G49" s="357"/>
      <c r="H49" s="358">
        <f t="shared" ref="H49" si="109">F49+H50</f>
        <v>0</v>
      </c>
      <c r="I49" s="358">
        <f t="shared" ref="I49" si="110">H49+I50</f>
        <v>0</v>
      </c>
      <c r="J49" s="358">
        <f t="shared" ref="J49" si="111">I49+J50</f>
        <v>0</v>
      </c>
      <c r="K49" s="359"/>
      <c r="L49" s="358">
        <f t="shared" ref="L49" si="112">J49+L50</f>
        <v>0</v>
      </c>
      <c r="M49" s="358">
        <f t="shared" ref="M49" si="113">L49+M50</f>
        <v>0</v>
      </c>
      <c r="N49" s="358">
        <f t="shared" ref="N49" si="114">M49+N50</f>
        <v>0</v>
      </c>
      <c r="O49" s="304"/>
      <c r="P49" s="358">
        <f t="shared" ref="P49" si="115">N49+P50</f>
        <v>0</v>
      </c>
      <c r="Q49" s="358">
        <f t="shared" ref="Q49" si="116">P49+Q50</f>
        <v>0</v>
      </c>
      <c r="R49" s="358">
        <f t="shared" ref="R49" si="117">Q49+R50</f>
        <v>0</v>
      </c>
      <c r="S49" s="304"/>
    </row>
    <row r="50" spans="1:19" s="361" customFormat="1" ht="18" customHeight="1" x14ac:dyDescent="0.2">
      <c r="A50" s="401"/>
      <c r="B50" s="404" t="s">
        <v>18</v>
      </c>
      <c r="C50" s="405"/>
      <c r="D50" s="360"/>
      <c r="E50" s="360"/>
      <c r="F50" s="360"/>
      <c r="G50" s="360">
        <f t="shared" ref="G50" si="118">D50+E50+F50</f>
        <v>0</v>
      </c>
      <c r="H50" s="360"/>
      <c r="I50" s="360"/>
      <c r="J50" s="360"/>
      <c r="K50" s="360">
        <f t="shared" ref="K50" si="119">H50+I50+J50</f>
        <v>0</v>
      </c>
      <c r="L50" s="360"/>
      <c r="M50" s="360"/>
      <c r="N50" s="360"/>
      <c r="O50" s="360">
        <f t="shared" ref="O50" si="120">L50+M50+N50</f>
        <v>0</v>
      </c>
      <c r="P50" s="360"/>
      <c r="Q50" s="360"/>
      <c r="R50" s="360"/>
      <c r="S50" s="360">
        <f t="shared" ref="S50" si="121">+R49</f>
        <v>0</v>
      </c>
    </row>
    <row r="51" spans="1:19" s="305" customFormat="1" ht="11.25" x14ac:dyDescent="0.2">
      <c r="D51" s="307"/>
      <c r="E51" s="307"/>
      <c r="F51" s="307"/>
      <c r="G51" s="307"/>
      <c r="H51" s="308"/>
      <c r="I51" s="308"/>
      <c r="J51" s="308"/>
      <c r="K51" s="308"/>
      <c r="L51" s="309"/>
      <c r="M51" s="309"/>
      <c r="N51" s="309"/>
      <c r="O51" s="309"/>
      <c r="P51" s="308"/>
      <c r="Q51" s="308"/>
      <c r="R51" s="308"/>
      <c r="S51" s="309"/>
    </row>
    <row r="52" spans="1:19" s="305" customFormat="1" ht="12" thickBot="1" x14ac:dyDescent="0.25">
      <c r="B52" s="310" t="s">
        <v>228</v>
      </c>
      <c r="D52" s="307"/>
      <c r="E52" s="307"/>
      <c r="F52" s="307"/>
      <c r="G52" s="311">
        <f>G30+G32+G34+G36+G38+G40+G42+G44+G46+G48+G50</f>
        <v>0</v>
      </c>
      <c r="H52" s="308"/>
      <c r="I52" s="308"/>
      <c r="J52" s="308"/>
      <c r="K52" s="311">
        <f>K30+K32+K34+K36+K38+K40+K42+K44+K46+K48+K50</f>
        <v>0</v>
      </c>
      <c r="L52" s="309"/>
      <c r="M52" s="309"/>
      <c r="N52" s="309"/>
      <c r="O52" s="311">
        <f>O30+O32+O34+O36+O38+O40+O42+O44+O46+O48+O50</f>
        <v>0</v>
      </c>
      <c r="P52" s="308"/>
      <c r="Q52" s="308"/>
      <c r="R52" s="308"/>
      <c r="S52" s="311">
        <f>S30+S32+S34+S36+S38+S40+S42+S44+S46+S48+S50</f>
        <v>0</v>
      </c>
    </row>
    <row r="53" spans="1:19" ht="9.75" customHeight="1" thickTop="1" x14ac:dyDescent="0.2">
      <c r="L53" s="309"/>
      <c r="M53" s="309"/>
      <c r="N53" s="309"/>
      <c r="O53" s="309"/>
    </row>
    <row r="54" spans="1:19" x14ac:dyDescent="0.2">
      <c r="B54" s="328" t="s">
        <v>18</v>
      </c>
      <c r="C54" s="426" t="s">
        <v>244</v>
      </c>
      <c r="D54" s="426"/>
      <c r="E54" s="426"/>
      <c r="F54" s="426"/>
    </row>
    <row r="56" spans="1:19" x14ac:dyDescent="0.2">
      <c r="C56" s="312" t="s">
        <v>102</v>
      </c>
      <c r="D56" s="427" t="s">
        <v>133</v>
      </c>
      <c r="E56" s="428"/>
      <c r="F56" s="428"/>
      <c r="G56" s="428"/>
      <c r="H56" s="428"/>
      <c r="I56" s="428"/>
      <c r="J56" s="428"/>
      <c r="K56" s="428"/>
      <c r="L56" s="428"/>
      <c r="M56" s="428"/>
      <c r="N56" s="428"/>
      <c r="O56" s="428"/>
      <c r="P56" s="428"/>
      <c r="Q56" s="428"/>
      <c r="R56" s="429"/>
    </row>
    <row r="57" spans="1:19" x14ac:dyDescent="0.2">
      <c r="B57" s="313"/>
      <c r="C57" s="314" t="s">
        <v>71</v>
      </c>
      <c r="D57" s="344" t="s">
        <v>89</v>
      </c>
      <c r="E57" s="345"/>
      <c r="F57" s="345"/>
      <c r="G57" s="345"/>
      <c r="H57" s="345"/>
      <c r="I57" s="345"/>
      <c r="J57" s="345"/>
      <c r="K57" s="345"/>
      <c r="L57" s="345"/>
      <c r="M57" s="345"/>
      <c r="N57" s="345"/>
      <c r="O57" s="345"/>
      <c r="P57" s="345"/>
      <c r="Q57" s="345"/>
      <c r="R57" s="346"/>
    </row>
    <row r="58" spans="1:19" x14ac:dyDescent="0.2">
      <c r="B58" s="313"/>
      <c r="C58" s="314" t="s">
        <v>72</v>
      </c>
      <c r="D58" s="344" t="s">
        <v>251</v>
      </c>
      <c r="E58" s="345"/>
      <c r="F58" s="345"/>
      <c r="G58" s="345"/>
      <c r="H58" s="345"/>
      <c r="I58" s="345"/>
      <c r="J58" s="345"/>
      <c r="K58" s="345"/>
      <c r="L58" s="345"/>
      <c r="M58" s="345"/>
      <c r="N58" s="345"/>
      <c r="O58" s="345"/>
      <c r="P58" s="345"/>
      <c r="Q58" s="345"/>
      <c r="R58" s="346"/>
    </row>
    <row r="59" spans="1:19" x14ac:dyDescent="0.2">
      <c r="B59" s="313"/>
      <c r="C59" s="314" t="s">
        <v>77</v>
      </c>
      <c r="D59" s="354" t="s">
        <v>261</v>
      </c>
      <c r="E59" s="355"/>
      <c r="F59" s="355"/>
      <c r="G59" s="355"/>
      <c r="H59" s="355"/>
      <c r="I59" s="345"/>
      <c r="J59" s="345"/>
      <c r="K59" s="345"/>
      <c r="L59" s="345"/>
      <c r="M59" s="345"/>
      <c r="N59" s="345"/>
      <c r="O59" s="345"/>
      <c r="P59" s="345"/>
      <c r="Q59" s="345"/>
      <c r="R59" s="346"/>
    </row>
    <row r="60" spans="1:19" x14ac:dyDescent="0.2">
      <c r="B60" s="313"/>
      <c r="C60" s="314" t="s">
        <v>88</v>
      </c>
      <c r="D60" s="352" t="s">
        <v>252</v>
      </c>
      <c r="E60" s="345"/>
      <c r="F60" s="345"/>
      <c r="G60" s="345"/>
      <c r="H60" s="345"/>
      <c r="I60" s="345"/>
      <c r="J60" s="345"/>
      <c r="K60" s="345"/>
      <c r="L60" s="345"/>
      <c r="M60" s="345"/>
      <c r="N60" s="345"/>
      <c r="O60" s="345"/>
      <c r="P60" s="345"/>
      <c r="Q60" s="345"/>
      <c r="R60" s="346"/>
    </row>
    <row r="61" spans="1:19" x14ac:dyDescent="0.2">
      <c r="B61" s="313"/>
      <c r="C61" s="314" t="s">
        <v>74</v>
      </c>
      <c r="D61" s="352" t="s">
        <v>253</v>
      </c>
      <c r="E61" s="345"/>
      <c r="F61" s="345"/>
      <c r="G61" s="345"/>
      <c r="H61" s="345"/>
      <c r="I61" s="345"/>
      <c r="J61" s="345"/>
      <c r="K61" s="345"/>
      <c r="L61" s="345"/>
      <c r="M61" s="345"/>
      <c r="N61" s="345"/>
      <c r="O61" s="345"/>
      <c r="P61" s="345"/>
      <c r="Q61" s="345"/>
      <c r="R61" s="346"/>
    </row>
    <row r="62" spans="1:19" x14ac:dyDescent="0.2">
      <c r="B62" s="313"/>
      <c r="C62" s="314" t="s">
        <v>75</v>
      </c>
      <c r="D62" s="352" t="s">
        <v>254</v>
      </c>
      <c r="E62" s="345"/>
      <c r="F62" s="345"/>
      <c r="G62" s="345"/>
      <c r="H62" s="345"/>
      <c r="I62" s="345"/>
      <c r="J62" s="345"/>
      <c r="K62" s="345"/>
      <c r="L62" s="345"/>
      <c r="M62" s="345"/>
      <c r="N62" s="345"/>
      <c r="O62" s="345"/>
      <c r="P62" s="345"/>
      <c r="Q62" s="345"/>
      <c r="R62" s="346"/>
    </row>
    <row r="63" spans="1:19" x14ac:dyDescent="0.2">
      <c r="B63" s="313"/>
      <c r="C63" s="314" t="s">
        <v>76</v>
      </c>
      <c r="D63" s="352" t="s">
        <v>255</v>
      </c>
      <c r="E63" s="345"/>
      <c r="F63" s="345"/>
      <c r="G63" s="345"/>
      <c r="H63" s="345"/>
      <c r="I63" s="345"/>
      <c r="J63" s="345"/>
      <c r="K63" s="345"/>
      <c r="L63" s="345"/>
      <c r="M63" s="345"/>
      <c r="N63" s="345"/>
      <c r="O63" s="345"/>
      <c r="P63" s="345"/>
      <c r="Q63" s="345"/>
      <c r="R63" s="346"/>
    </row>
    <row r="64" spans="1:19" x14ac:dyDescent="0.2">
      <c r="B64" s="313"/>
      <c r="C64" s="314" t="s">
        <v>249</v>
      </c>
      <c r="D64" s="352" t="s">
        <v>256</v>
      </c>
      <c r="E64" s="345"/>
      <c r="F64" s="345"/>
      <c r="G64" s="345"/>
      <c r="H64" s="345"/>
      <c r="I64" s="345"/>
      <c r="J64" s="345"/>
      <c r="K64" s="345"/>
      <c r="L64" s="345"/>
      <c r="M64" s="345"/>
      <c r="N64" s="345"/>
      <c r="O64" s="345"/>
      <c r="P64" s="345"/>
      <c r="Q64" s="345"/>
      <c r="R64" s="346"/>
    </row>
    <row r="65" spans="2:18" x14ac:dyDescent="0.2">
      <c r="B65" s="313"/>
      <c r="C65" s="314" t="s">
        <v>73</v>
      </c>
      <c r="D65" s="352" t="s">
        <v>257</v>
      </c>
      <c r="E65" s="345"/>
      <c r="F65" s="345"/>
      <c r="G65" s="345"/>
      <c r="H65" s="345"/>
      <c r="I65" s="345"/>
      <c r="J65" s="345"/>
      <c r="K65" s="345"/>
      <c r="L65" s="345"/>
      <c r="M65" s="345"/>
      <c r="N65" s="345"/>
      <c r="O65" s="345"/>
      <c r="P65" s="345"/>
      <c r="Q65" s="345"/>
      <c r="R65" s="346"/>
    </row>
    <row r="66" spans="2:18" x14ac:dyDescent="0.2">
      <c r="B66" s="313"/>
      <c r="C66" s="314" t="s">
        <v>250</v>
      </c>
      <c r="D66" s="352" t="s">
        <v>258</v>
      </c>
      <c r="E66" s="345"/>
      <c r="F66" s="345"/>
      <c r="G66" s="345"/>
      <c r="H66" s="345"/>
      <c r="I66" s="345"/>
      <c r="J66" s="345"/>
      <c r="K66" s="345"/>
      <c r="L66" s="345"/>
      <c r="M66" s="345"/>
      <c r="N66" s="345"/>
      <c r="O66" s="345"/>
      <c r="P66" s="345"/>
      <c r="Q66" s="345"/>
      <c r="R66" s="346"/>
    </row>
    <row r="67" spans="2:18" x14ac:dyDescent="0.2">
      <c r="B67" s="313"/>
      <c r="C67" s="314"/>
      <c r="D67" s="344" t="s">
        <v>259</v>
      </c>
      <c r="E67" s="345"/>
      <c r="F67" s="345"/>
      <c r="G67" s="345"/>
      <c r="H67" s="345"/>
      <c r="I67" s="345"/>
      <c r="J67" s="345"/>
      <c r="K67" s="345"/>
      <c r="L67" s="345"/>
      <c r="M67" s="345"/>
      <c r="N67" s="345"/>
      <c r="O67" s="345"/>
      <c r="P67" s="345"/>
      <c r="Q67" s="345"/>
      <c r="R67" s="346"/>
    </row>
    <row r="68" spans="2:18" x14ac:dyDescent="0.2">
      <c r="C68" s="314"/>
      <c r="D68" s="344" t="s">
        <v>260</v>
      </c>
      <c r="E68" s="345"/>
      <c r="F68" s="345"/>
      <c r="G68" s="345"/>
      <c r="H68" s="345"/>
      <c r="I68" s="345"/>
      <c r="J68" s="345"/>
      <c r="K68" s="345"/>
      <c r="L68" s="345"/>
      <c r="M68" s="345"/>
      <c r="N68" s="345"/>
      <c r="O68" s="345"/>
      <c r="P68" s="345"/>
      <c r="Q68" s="345"/>
      <c r="R68" s="346"/>
    </row>
  </sheetData>
  <sortState ref="C70:E77">
    <sortCondition ref="E70:E77"/>
  </sortState>
  <mergeCells count="53">
    <mergeCell ref="A49:A50"/>
    <mergeCell ref="B50:C50"/>
    <mergeCell ref="A45:A46"/>
    <mergeCell ref="B46:C46"/>
    <mergeCell ref="A1:S1"/>
    <mergeCell ref="A2:S2"/>
    <mergeCell ref="A29:A30"/>
    <mergeCell ref="A31:A32"/>
    <mergeCell ref="A41:A42"/>
    <mergeCell ref="A37:A38"/>
    <mergeCell ref="A39:A40"/>
    <mergeCell ref="B4:S4"/>
    <mergeCell ref="D27:F27"/>
    <mergeCell ref="B29:C29"/>
    <mergeCell ref="H27:J27"/>
    <mergeCell ref="L27:N27"/>
    <mergeCell ref="C54:F54"/>
    <mergeCell ref="D56:R56"/>
    <mergeCell ref="B49:C49"/>
    <mergeCell ref="B45:C45"/>
    <mergeCell ref="B32:C32"/>
    <mergeCell ref="B41:C41"/>
    <mergeCell ref="B42:C42"/>
    <mergeCell ref="B38:C38"/>
    <mergeCell ref="B40:C40"/>
    <mergeCell ref="B35:C35"/>
    <mergeCell ref="B37:C37"/>
    <mergeCell ref="B36:C36"/>
    <mergeCell ref="P27:R27"/>
    <mergeCell ref="D6:D7"/>
    <mergeCell ref="B26:S26"/>
    <mergeCell ref="B31:C31"/>
    <mergeCell ref="B34:C34"/>
    <mergeCell ref="B30:C30"/>
    <mergeCell ref="P6:P7"/>
    <mergeCell ref="E6:O6"/>
    <mergeCell ref="B25:S25"/>
    <mergeCell ref="G27:G28"/>
    <mergeCell ref="K27:K28"/>
    <mergeCell ref="O27:O28"/>
    <mergeCell ref="S27:S28"/>
    <mergeCell ref="A47:A48"/>
    <mergeCell ref="B47:C47"/>
    <mergeCell ref="B48:C48"/>
    <mergeCell ref="A27:A28"/>
    <mergeCell ref="B27:C28"/>
    <mergeCell ref="A43:A44"/>
    <mergeCell ref="B43:C43"/>
    <mergeCell ref="B44:C44"/>
    <mergeCell ref="A33:A34"/>
    <mergeCell ref="B33:C33"/>
    <mergeCell ref="B39:C39"/>
    <mergeCell ref="A35:A36"/>
  </mergeCells>
  <printOptions horizontalCentered="1"/>
  <pageMargins left="0.78740157480314965" right="0.39370078740157483" top="0.39370078740157483" bottom="0.39370078740157483" header="0.31496062992125984" footer="0.31496062992125984"/>
  <pageSetup scale="5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Hoja1!$B$1:$B$35</xm:f>
          </x14:formula1>
          <xm:sqref>A2:S2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35"/>
  <sheetViews>
    <sheetView workbookViewId="0"/>
  </sheetViews>
  <sheetFormatPr baseColWidth="10" defaultRowHeight="12.75" x14ac:dyDescent="0.2"/>
  <cols>
    <col min="1" max="1" width="11.42578125" style="141"/>
    <col min="2" max="2" width="49.42578125" style="141" customWidth="1"/>
    <col min="3" max="3" width="40.28515625" style="141" customWidth="1"/>
    <col min="4" max="16384" width="11.42578125" style="141"/>
  </cols>
  <sheetData>
    <row r="1" spans="1:7" x14ac:dyDescent="0.2">
      <c r="A1" s="141">
        <v>0</v>
      </c>
      <c r="B1" s="143" t="s">
        <v>227</v>
      </c>
    </row>
    <row r="2" spans="1:7" x14ac:dyDescent="0.2">
      <c r="A2" s="132">
        <v>1</v>
      </c>
      <c r="B2" s="132" t="s">
        <v>151</v>
      </c>
      <c r="C2" s="141" t="s">
        <v>190</v>
      </c>
      <c r="D2" s="132" t="s">
        <v>150</v>
      </c>
      <c r="E2" s="141" t="s">
        <v>223</v>
      </c>
      <c r="G2" s="142"/>
    </row>
    <row r="3" spans="1:7" x14ac:dyDescent="0.2">
      <c r="A3" s="132">
        <v>2</v>
      </c>
      <c r="B3" s="132" t="s">
        <v>152</v>
      </c>
      <c r="C3" s="141" t="s">
        <v>191</v>
      </c>
      <c r="D3" s="132" t="s">
        <v>150</v>
      </c>
      <c r="E3" s="141" t="s">
        <v>223</v>
      </c>
    </row>
    <row r="4" spans="1:7" x14ac:dyDescent="0.2">
      <c r="A4" s="132">
        <v>3</v>
      </c>
      <c r="B4" s="132" t="s">
        <v>153</v>
      </c>
      <c r="C4" s="141" t="s">
        <v>192</v>
      </c>
      <c r="D4" s="132" t="s">
        <v>150</v>
      </c>
      <c r="E4" s="141" t="s">
        <v>223</v>
      </c>
    </row>
    <row r="5" spans="1:7" x14ac:dyDescent="0.2">
      <c r="A5" s="132">
        <v>4</v>
      </c>
      <c r="B5" s="132" t="s">
        <v>154</v>
      </c>
      <c r="C5" s="141" t="s">
        <v>193</v>
      </c>
      <c r="D5" s="132" t="s">
        <v>150</v>
      </c>
      <c r="E5" s="141" t="s">
        <v>223</v>
      </c>
    </row>
    <row r="6" spans="1:7" x14ac:dyDescent="0.2">
      <c r="A6" s="132">
        <v>5</v>
      </c>
      <c r="B6" s="133" t="s">
        <v>155</v>
      </c>
      <c r="C6" s="141" t="s">
        <v>194</v>
      </c>
      <c r="D6" s="132" t="s">
        <v>150</v>
      </c>
      <c r="E6" s="141" t="s">
        <v>223</v>
      </c>
    </row>
    <row r="7" spans="1:7" x14ac:dyDescent="0.2">
      <c r="A7" s="132">
        <v>6</v>
      </c>
      <c r="B7" s="132" t="s">
        <v>156</v>
      </c>
      <c r="C7" s="141" t="s">
        <v>195</v>
      </c>
      <c r="D7" s="132" t="s">
        <v>150</v>
      </c>
      <c r="E7" s="141" t="s">
        <v>223</v>
      </c>
    </row>
    <row r="8" spans="1:7" x14ac:dyDescent="0.2">
      <c r="A8" s="132">
        <v>7</v>
      </c>
      <c r="B8" s="132" t="s">
        <v>157</v>
      </c>
      <c r="C8" s="141" t="s">
        <v>184</v>
      </c>
      <c r="D8" s="132" t="s">
        <v>150</v>
      </c>
      <c r="E8" s="141" t="s">
        <v>223</v>
      </c>
    </row>
    <row r="9" spans="1:7" x14ac:dyDescent="0.2">
      <c r="A9" s="132">
        <v>8</v>
      </c>
      <c r="B9" s="132" t="s">
        <v>158</v>
      </c>
      <c r="C9" s="141" t="s">
        <v>196</v>
      </c>
      <c r="D9" s="132" t="s">
        <v>150</v>
      </c>
      <c r="E9" s="141" t="s">
        <v>223</v>
      </c>
    </row>
    <row r="10" spans="1:7" x14ac:dyDescent="0.2">
      <c r="A10" s="132">
        <v>9</v>
      </c>
      <c r="B10" s="132" t="s">
        <v>159</v>
      </c>
      <c r="C10" s="141" t="s">
        <v>197</v>
      </c>
      <c r="D10" s="132" t="s">
        <v>150</v>
      </c>
      <c r="E10" s="141" t="s">
        <v>223</v>
      </c>
    </row>
    <row r="11" spans="1:7" x14ac:dyDescent="0.2">
      <c r="A11" s="132">
        <v>10</v>
      </c>
      <c r="B11" s="132" t="s">
        <v>160</v>
      </c>
      <c r="C11" s="141" t="s">
        <v>198</v>
      </c>
      <c r="D11" s="132" t="s">
        <v>150</v>
      </c>
      <c r="E11" s="141" t="s">
        <v>223</v>
      </c>
    </row>
    <row r="12" spans="1:7" x14ac:dyDescent="0.2">
      <c r="A12" s="132">
        <v>11</v>
      </c>
      <c r="B12" s="132" t="s">
        <v>161</v>
      </c>
      <c r="C12" s="143" t="s">
        <v>221</v>
      </c>
      <c r="D12" s="132" t="s">
        <v>150</v>
      </c>
      <c r="E12" s="141" t="s">
        <v>223</v>
      </c>
    </row>
    <row r="13" spans="1:7" x14ac:dyDescent="0.2">
      <c r="A13" s="132">
        <v>12</v>
      </c>
      <c r="B13" s="132" t="s">
        <v>162</v>
      </c>
      <c r="C13" s="141" t="s">
        <v>185</v>
      </c>
      <c r="D13" s="132" t="s">
        <v>150</v>
      </c>
      <c r="E13" s="141" t="s">
        <v>223</v>
      </c>
    </row>
    <row r="14" spans="1:7" x14ac:dyDescent="0.2">
      <c r="A14" s="132">
        <v>13</v>
      </c>
      <c r="B14" s="132" t="s">
        <v>163</v>
      </c>
      <c r="C14" s="141" t="s">
        <v>199</v>
      </c>
      <c r="D14" s="132" t="s">
        <v>150</v>
      </c>
      <c r="E14" s="141" t="s">
        <v>223</v>
      </c>
    </row>
    <row r="15" spans="1:7" x14ac:dyDescent="0.2">
      <c r="A15" s="132">
        <v>14</v>
      </c>
      <c r="B15" s="133" t="s">
        <v>225</v>
      </c>
      <c r="C15" s="141" t="s">
        <v>200</v>
      </c>
      <c r="D15" s="132" t="s">
        <v>150</v>
      </c>
      <c r="E15" s="141" t="s">
        <v>223</v>
      </c>
    </row>
    <row r="16" spans="1:7" x14ac:dyDescent="0.2">
      <c r="A16" s="132">
        <v>15</v>
      </c>
      <c r="B16" s="132" t="s">
        <v>164</v>
      </c>
      <c r="C16" s="141" t="s">
        <v>186</v>
      </c>
      <c r="D16" s="132" t="s">
        <v>150</v>
      </c>
      <c r="E16" s="141" t="s">
        <v>223</v>
      </c>
    </row>
    <row r="17" spans="1:5" x14ac:dyDescent="0.2">
      <c r="A17" s="132">
        <v>16</v>
      </c>
      <c r="B17" s="132" t="s">
        <v>165</v>
      </c>
      <c r="C17" s="141" t="s">
        <v>212</v>
      </c>
      <c r="D17" s="132" t="s">
        <v>150</v>
      </c>
      <c r="E17" s="141" t="s">
        <v>223</v>
      </c>
    </row>
    <row r="18" spans="1:5" x14ac:dyDescent="0.2">
      <c r="A18" s="132">
        <v>17</v>
      </c>
      <c r="B18" s="132" t="s">
        <v>166</v>
      </c>
      <c r="C18" s="143" t="s">
        <v>218</v>
      </c>
      <c r="D18" s="132" t="s">
        <v>150</v>
      </c>
      <c r="E18" s="141" t="s">
        <v>223</v>
      </c>
    </row>
    <row r="19" spans="1:5" x14ac:dyDescent="0.2">
      <c r="A19" s="132">
        <v>18</v>
      </c>
      <c r="B19" s="132" t="s">
        <v>167</v>
      </c>
      <c r="C19" s="141" t="s">
        <v>213</v>
      </c>
      <c r="D19" s="132" t="s">
        <v>150</v>
      </c>
      <c r="E19" s="141" t="s">
        <v>223</v>
      </c>
    </row>
    <row r="20" spans="1:5" x14ac:dyDescent="0.2">
      <c r="A20" s="132">
        <v>19</v>
      </c>
      <c r="B20" s="132" t="s">
        <v>168</v>
      </c>
      <c r="C20" s="141" t="s">
        <v>201</v>
      </c>
      <c r="D20" s="132" t="s">
        <v>150</v>
      </c>
      <c r="E20" s="141" t="s">
        <v>223</v>
      </c>
    </row>
    <row r="21" spans="1:5" x14ac:dyDescent="0.2">
      <c r="A21" s="132">
        <v>20</v>
      </c>
      <c r="B21" s="134" t="s">
        <v>169</v>
      </c>
      <c r="C21" s="141" t="s">
        <v>202</v>
      </c>
      <c r="D21" s="132" t="s">
        <v>150</v>
      </c>
      <c r="E21" s="141" t="s">
        <v>223</v>
      </c>
    </row>
    <row r="22" spans="1:5" x14ac:dyDescent="0.2">
      <c r="A22" s="132">
        <v>21</v>
      </c>
      <c r="B22" s="132" t="s">
        <v>170</v>
      </c>
      <c r="C22" s="143" t="s">
        <v>220</v>
      </c>
      <c r="D22" s="132" t="s">
        <v>150</v>
      </c>
      <c r="E22" s="141" t="s">
        <v>223</v>
      </c>
    </row>
    <row r="23" spans="1:5" x14ac:dyDescent="0.2">
      <c r="A23" s="132">
        <v>22</v>
      </c>
      <c r="B23" s="132" t="s">
        <v>171</v>
      </c>
      <c r="C23" s="141" t="s">
        <v>203</v>
      </c>
      <c r="D23" s="132" t="s">
        <v>150</v>
      </c>
      <c r="E23" s="141" t="s">
        <v>223</v>
      </c>
    </row>
    <row r="24" spans="1:5" x14ac:dyDescent="0.2">
      <c r="A24" s="132">
        <v>23</v>
      </c>
      <c r="B24" s="132" t="s">
        <v>172</v>
      </c>
      <c r="C24" s="141" t="s">
        <v>204</v>
      </c>
      <c r="D24" s="132" t="s">
        <v>150</v>
      </c>
      <c r="E24" s="141" t="s">
        <v>223</v>
      </c>
    </row>
    <row r="25" spans="1:5" x14ac:dyDescent="0.2">
      <c r="A25" s="132">
        <v>24</v>
      </c>
      <c r="B25" s="132" t="s">
        <v>173</v>
      </c>
      <c r="C25" s="141" t="s">
        <v>205</v>
      </c>
      <c r="D25" s="132" t="s">
        <v>150</v>
      </c>
      <c r="E25" s="141" t="s">
        <v>223</v>
      </c>
    </row>
    <row r="26" spans="1:5" x14ac:dyDescent="0.2">
      <c r="A26" s="132">
        <v>25</v>
      </c>
      <c r="B26" s="132" t="s">
        <v>174</v>
      </c>
      <c r="C26" s="141" t="s">
        <v>206</v>
      </c>
      <c r="D26" s="132" t="s">
        <v>150</v>
      </c>
      <c r="E26" s="141" t="s">
        <v>223</v>
      </c>
    </row>
    <row r="27" spans="1:5" x14ac:dyDescent="0.2">
      <c r="A27" s="132">
        <v>26</v>
      </c>
      <c r="B27" s="132" t="s">
        <v>175</v>
      </c>
      <c r="C27" s="141" t="s">
        <v>187</v>
      </c>
      <c r="D27" s="132" t="s">
        <v>150</v>
      </c>
      <c r="E27" s="141" t="s">
        <v>223</v>
      </c>
    </row>
    <row r="28" spans="1:5" x14ac:dyDescent="0.2">
      <c r="A28" s="132">
        <v>27</v>
      </c>
      <c r="B28" s="132" t="s">
        <v>176</v>
      </c>
      <c r="C28" s="144" t="s">
        <v>219</v>
      </c>
      <c r="D28" s="132" t="s">
        <v>150</v>
      </c>
      <c r="E28" s="144" t="s">
        <v>222</v>
      </c>
    </row>
    <row r="29" spans="1:5" x14ac:dyDescent="0.2">
      <c r="A29" s="132">
        <v>28</v>
      </c>
      <c r="B29" s="132" t="s">
        <v>177</v>
      </c>
      <c r="C29" s="141" t="s">
        <v>207</v>
      </c>
      <c r="D29" s="132" t="s">
        <v>150</v>
      </c>
      <c r="E29" s="141" t="s">
        <v>223</v>
      </c>
    </row>
    <row r="30" spans="1:5" x14ac:dyDescent="0.2">
      <c r="A30" s="132">
        <v>29</v>
      </c>
      <c r="B30" s="132" t="s">
        <v>178</v>
      </c>
      <c r="C30" s="141" t="s">
        <v>208</v>
      </c>
      <c r="D30" s="132" t="s">
        <v>150</v>
      </c>
      <c r="E30" s="141" t="s">
        <v>223</v>
      </c>
    </row>
    <row r="31" spans="1:5" x14ac:dyDescent="0.2">
      <c r="A31" s="132">
        <v>30</v>
      </c>
      <c r="B31" s="132" t="s">
        <v>179</v>
      </c>
      <c r="C31" s="141" t="s">
        <v>209</v>
      </c>
      <c r="D31" s="132" t="s">
        <v>150</v>
      </c>
      <c r="E31" s="141" t="s">
        <v>223</v>
      </c>
    </row>
    <row r="32" spans="1:5" x14ac:dyDescent="0.2">
      <c r="A32" s="132">
        <v>31</v>
      </c>
      <c r="B32" s="132" t="s">
        <v>180</v>
      </c>
      <c r="C32" s="141" t="s">
        <v>188</v>
      </c>
      <c r="D32" s="132" t="s">
        <v>150</v>
      </c>
      <c r="E32" s="141" t="s">
        <v>223</v>
      </c>
    </row>
    <row r="33" spans="1:5" x14ac:dyDescent="0.2">
      <c r="A33" s="132">
        <v>32</v>
      </c>
      <c r="B33" s="132" t="s">
        <v>181</v>
      </c>
      <c r="C33" s="141" t="s">
        <v>210</v>
      </c>
      <c r="D33" s="132" t="s">
        <v>150</v>
      </c>
      <c r="E33" s="141" t="s">
        <v>223</v>
      </c>
    </row>
    <row r="34" spans="1:5" x14ac:dyDescent="0.2">
      <c r="A34" s="132">
        <v>33</v>
      </c>
      <c r="B34" s="132" t="s">
        <v>182</v>
      </c>
      <c r="C34" s="141" t="s">
        <v>211</v>
      </c>
      <c r="D34" s="132" t="s">
        <v>150</v>
      </c>
      <c r="E34" s="141" t="s">
        <v>223</v>
      </c>
    </row>
    <row r="35" spans="1:5" x14ac:dyDescent="0.2">
      <c r="A35" s="132">
        <v>34</v>
      </c>
      <c r="B35" s="132" t="s">
        <v>183</v>
      </c>
      <c r="C35" s="141" t="s">
        <v>189</v>
      </c>
      <c r="D35" s="132" t="s">
        <v>150</v>
      </c>
      <c r="E35" s="141" t="s">
        <v>223</v>
      </c>
    </row>
  </sheetData>
  <autoFilter ref="A1:E3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O64"/>
  <sheetViews>
    <sheetView topLeftCell="A19" zoomScaleNormal="100" zoomScaleSheetLayoutView="70" workbookViewId="0">
      <selection sqref="A1:N1"/>
    </sheetView>
  </sheetViews>
  <sheetFormatPr baseColWidth="10" defaultRowHeight="12.75" x14ac:dyDescent="0.2"/>
  <cols>
    <col min="1" max="1" width="24.85546875" customWidth="1"/>
    <col min="2" max="2" width="33.85546875" customWidth="1"/>
    <col min="3" max="3" width="6.140625" customWidth="1"/>
    <col min="4" max="6" width="14.7109375" customWidth="1"/>
    <col min="7" max="7" width="0.85546875" customWidth="1"/>
    <col min="8" max="8" width="10.28515625" customWidth="1"/>
    <col min="9" max="9" width="1.7109375" customWidth="1"/>
    <col min="10" max="12" width="14.7109375" customWidth="1"/>
    <col min="13" max="13" width="0.7109375" customWidth="1"/>
    <col min="14" max="14" width="10.28515625" customWidth="1"/>
    <col min="15" max="15" width="1.7109375" customWidth="1"/>
    <col min="16" max="18" width="14.7109375" customWidth="1"/>
    <col min="19" max="19" width="0.85546875" customWidth="1"/>
    <col min="20" max="20" width="10.28515625" customWidth="1"/>
    <col min="21" max="21" width="1.7109375" customWidth="1"/>
    <col min="22" max="24" width="14.7109375" customWidth="1"/>
    <col min="25" max="25" width="0.85546875" customWidth="1"/>
    <col min="26" max="26" width="10.28515625" customWidth="1"/>
    <col min="27" max="27" width="5.85546875" style="2" customWidth="1"/>
    <col min="28" max="28" width="13.140625" style="58" customWidth="1"/>
  </cols>
  <sheetData>
    <row r="1" spans="1:41" ht="20.25" customHeight="1" x14ac:dyDescent="0.2">
      <c r="A1" s="442" t="s">
        <v>90</v>
      </c>
      <c r="B1" s="442"/>
      <c r="C1" s="442"/>
      <c r="D1" s="442"/>
      <c r="E1" s="442"/>
      <c r="F1" s="442"/>
      <c r="G1" s="442"/>
      <c r="H1" s="442"/>
      <c r="I1" s="442"/>
      <c r="J1" s="442"/>
      <c r="K1" s="442"/>
      <c r="L1" s="442"/>
      <c r="M1" s="442"/>
      <c r="N1" s="442"/>
      <c r="O1" s="114"/>
      <c r="P1" s="114"/>
      <c r="Q1" s="114"/>
      <c r="R1" s="114"/>
      <c r="S1" s="114"/>
      <c r="T1" s="114"/>
      <c r="U1" s="114"/>
      <c r="V1" s="114"/>
      <c r="W1" s="114"/>
      <c r="X1" s="114"/>
      <c r="Y1" s="114"/>
      <c r="Z1" s="114"/>
      <c r="AA1" s="126"/>
    </row>
    <row r="2" spans="1:41" ht="19.5" customHeight="1" x14ac:dyDescent="0.2">
      <c r="A2" s="450" t="s">
        <v>103</v>
      </c>
      <c r="B2" s="450"/>
      <c r="C2" s="450"/>
      <c r="D2" s="450"/>
      <c r="E2" s="450"/>
      <c r="F2" s="450"/>
      <c r="G2" s="450"/>
      <c r="H2" s="450"/>
      <c r="I2" s="450"/>
      <c r="J2" s="450"/>
      <c r="K2" s="115"/>
      <c r="L2" s="114"/>
      <c r="M2" s="114"/>
      <c r="N2" s="114"/>
      <c r="O2" s="114"/>
      <c r="P2" s="114"/>
      <c r="Q2" s="114"/>
      <c r="R2" s="114"/>
      <c r="S2" s="114"/>
      <c r="T2" s="114"/>
      <c r="U2" s="114"/>
      <c r="V2" s="114"/>
      <c r="W2" s="114"/>
      <c r="X2" s="114"/>
      <c r="Y2" s="114"/>
      <c r="Z2" s="114"/>
      <c r="AA2" s="126"/>
    </row>
    <row r="3" spans="1:41" ht="14.25" customHeight="1" x14ac:dyDescent="0.2">
      <c r="A3" s="450" t="s">
        <v>91</v>
      </c>
      <c r="B3" s="450"/>
      <c r="C3" s="451"/>
      <c r="D3" s="451"/>
      <c r="E3" s="451"/>
      <c r="F3" s="451"/>
      <c r="G3" s="451"/>
      <c r="H3" s="451"/>
      <c r="I3" s="115"/>
      <c r="J3" s="115"/>
      <c r="K3" s="114"/>
      <c r="L3" s="114"/>
      <c r="M3" s="114"/>
      <c r="N3" s="114"/>
      <c r="O3" s="114"/>
      <c r="P3" s="114"/>
      <c r="Q3" s="114"/>
      <c r="R3" s="114"/>
      <c r="S3" s="114"/>
      <c r="T3" s="114"/>
      <c r="U3" s="114"/>
      <c r="V3" s="114"/>
      <c r="W3" s="114"/>
      <c r="X3" s="114"/>
      <c r="Y3" s="114"/>
      <c r="Z3" s="114"/>
      <c r="AA3" s="126"/>
    </row>
    <row r="4" spans="1:41" ht="13.5" customHeight="1" x14ac:dyDescent="0.2">
      <c r="A4" s="452" t="s">
        <v>92</v>
      </c>
      <c r="B4" s="452"/>
      <c r="C4" s="453"/>
      <c r="D4" s="453"/>
      <c r="E4" s="453"/>
      <c r="F4" s="453"/>
      <c r="G4" s="453"/>
      <c r="H4" s="453"/>
      <c r="I4" s="115"/>
      <c r="J4" s="114"/>
      <c r="K4" s="114"/>
      <c r="L4" s="114"/>
      <c r="M4" s="114"/>
      <c r="N4" s="114"/>
      <c r="O4" s="114"/>
      <c r="P4" s="114"/>
      <c r="Q4" s="114"/>
      <c r="R4" s="114"/>
      <c r="S4" s="114"/>
      <c r="T4" s="114"/>
      <c r="U4" s="114"/>
      <c r="V4" s="114"/>
      <c r="W4" s="114"/>
      <c r="X4" s="114"/>
      <c r="Y4" s="114"/>
      <c r="Z4" s="114"/>
      <c r="AA4" s="126"/>
    </row>
    <row r="5" spans="1:41" ht="21.75" customHeight="1" x14ac:dyDescent="0.2">
      <c r="A5" s="452" t="s">
        <v>104</v>
      </c>
      <c r="B5" s="452"/>
      <c r="C5" s="453"/>
      <c r="D5" s="453"/>
      <c r="E5" s="453"/>
      <c r="F5" s="453"/>
      <c r="G5" s="453"/>
      <c r="H5" s="453"/>
      <c r="I5" s="115"/>
      <c r="J5" s="114"/>
      <c r="K5" s="114"/>
      <c r="L5" s="114"/>
      <c r="M5" s="114"/>
      <c r="N5" s="114"/>
      <c r="O5" s="114"/>
      <c r="P5" s="114"/>
      <c r="Q5" s="114"/>
      <c r="R5" s="114"/>
      <c r="S5" s="114"/>
      <c r="T5" s="114"/>
      <c r="U5" s="114"/>
      <c r="V5" s="114"/>
      <c r="W5" s="114"/>
      <c r="X5" s="114"/>
      <c r="Y5" s="114"/>
      <c r="Z5" s="114"/>
      <c r="AA5" s="126"/>
    </row>
    <row r="6" spans="1:41" ht="14.25" customHeight="1" thickBot="1" x14ac:dyDescent="0.25">
      <c r="A6" s="449" t="s">
        <v>12</v>
      </c>
      <c r="B6" s="449"/>
      <c r="C6" s="449"/>
      <c r="D6" s="449"/>
      <c r="E6" s="449"/>
      <c r="F6" s="449"/>
      <c r="G6" s="449"/>
      <c r="H6" s="449"/>
      <c r="I6" s="449"/>
      <c r="J6" s="449"/>
      <c r="K6" s="449"/>
      <c r="L6" s="449"/>
      <c r="M6" s="449"/>
      <c r="N6" s="449"/>
      <c r="O6" s="449"/>
      <c r="P6" s="449"/>
      <c r="Q6" s="449"/>
      <c r="R6" s="449"/>
      <c r="S6" s="449"/>
      <c r="T6" s="449"/>
      <c r="U6" s="449"/>
      <c r="V6" s="449"/>
      <c r="W6" s="449"/>
      <c r="X6" s="449"/>
      <c r="Y6" s="449"/>
      <c r="Z6" s="449"/>
      <c r="AA6" s="126"/>
    </row>
    <row r="7" spans="1:41" ht="30" customHeight="1" thickBot="1" x14ac:dyDescent="0.25">
      <c r="A7" s="462" t="s">
        <v>70</v>
      </c>
      <c r="B7" s="443" t="s">
        <v>109</v>
      </c>
      <c r="C7" s="446" t="s">
        <v>28</v>
      </c>
      <c r="D7" s="439" t="s">
        <v>105</v>
      </c>
      <c r="E7" s="440"/>
      <c r="F7" s="440"/>
      <c r="G7" s="440"/>
      <c r="H7" s="441"/>
      <c r="I7" s="28"/>
      <c r="J7" s="439" t="s">
        <v>106</v>
      </c>
      <c r="K7" s="440"/>
      <c r="L7" s="440"/>
      <c r="M7" s="440"/>
      <c r="N7" s="441"/>
      <c r="O7" s="28"/>
      <c r="P7" s="457" t="s">
        <v>107</v>
      </c>
      <c r="Q7" s="458"/>
      <c r="R7" s="458"/>
      <c r="S7" s="458"/>
      <c r="T7" s="459"/>
      <c r="U7" s="28"/>
      <c r="V7" s="439" t="s">
        <v>108</v>
      </c>
      <c r="W7" s="440"/>
      <c r="X7" s="440"/>
      <c r="Y7" s="440"/>
      <c r="Z7" s="441"/>
      <c r="AA7" s="126"/>
    </row>
    <row r="8" spans="1:41" ht="48.75" customHeight="1" x14ac:dyDescent="0.2">
      <c r="A8" s="463"/>
      <c r="B8" s="444"/>
      <c r="C8" s="447"/>
      <c r="D8" s="454" t="s">
        <v>217</v>
      </c>
      <c r="E8" s="455"/>
      <c r="F8" s="456"/>
      <c r="G8" s="147"/>
      <c r="H8" s="460" t="s">
        <v>68</v>
      </c>
      <c r="I8" s="28"/>
      <c r="J8" s="454" t="s">
        <v>217</v>
      </c>
      <c r="K8" s="455"/>
      <c r="L8" s="456"/>
      <c r="M8" s="147"/>
      <c r="N8" s="460" t="s">
        <v>68</v>
      </c>
      <c r="O8" s="28"/>
      <c r="P8" s="454" t="s">
        <v>217</v>
      </c>
      <c r="Q8" s="455"/>
      <c r="R8" s="456"/>
      <c r="S8" s="148"/>
      <c r="T8" s="460" t="s">
        <v>68</v>
      </c>
      <c r="U8" s="28"/>
      <c r="V8" s="454" t="s">
        <v>217</v>
      </c>
      <c r="W8" s="455"/>
      <c r="X8" s="456"/>
      <c r="Y8" s="148"/>
      <c r="Z8" s="460" t="s">
        <v>68</v>
      </c>
      <c r="AA8" s="127"/>
    </row>
    <row r="9" spans="1:41" ht="25.5" customHeight="1" x14ac:dyDescent="0.2">
      <c r="A9" s="464"/>
      <c r="B9" s="445"/>
      <c r="C9" s="448"/>
      <c r="D9" s="149" t="s">
        <v>9</v>
      </c>
      <c r="E9" s="150" t="s">
        <v>10</v>
      </c>
      <c r="F9" s="149" t="s">
        <v>11</v>
      </c>
      <c r="G9" s="151"/>
      <c r="H9" s="461"/>
      <c r="I9" s="28"/>
      <c r="J9" s="152" t="s">
        <v>55</v>
      </c>
      <c r="K9" s="152" t="s">
        <v>61</v>
      </c>
      <c r="L9" s="153" t="s">
        <v>57</v>
      </c>
      <c r="M9" s="154"/>
      <c r="N9" s="461"/>
      <c r="O9" s="28"/>
      <c r="P9" s="152" t="s">
        <v>62</v>
      </c>
      <c r="Q9" s="152" t="s">
        <v>59</v>
      </c>
      <c r="R9" s="153" t="s">
        <v>60</v>
      </c>
      <c r="S9" s="154"/>
      <c r="T9" s="461"/>
      <c r="U9" s="28"/>
      <c r="V9" s="152" t="s">
        <v>98</v>
      </c>
      <c r="W9" s="152" t="s">
        <v>26</v>
      </c>
      <c r="X9" s="152" t="s">
        <v>27</v>
      </c>
      <c r="Y9" s="154"/>
      <c r="Z9" s="461"/>
      <c r="AA9" s="126"/>
    </row>
    <row r="10" spans="1:41" x14ac:dyDescent="0.2">
      <c r="A10" s="437" t="e">
        <f>VLOOKUP('HOJA DE TRABAJO DE LA UPE'!$A$2,Hoja1!$B$2:$C$35,2,FALSE)</f>
        <v>#N/A</v>
      </c>
      <c r="B10" s="155"/>
      <c r="C10" s="156"/>
      <c r="D10" s="156"/>
      <c r="E10" s="157"/>
      <c r="F10" s="158"/>
      <c r="G10" s="159"/>
      <c r="H10" s="465"/>
      <c r="I10" s="28"/>
      <c r="J10" s="156"/>
      <c r="K10" s="157"/>
      <c r="L10" s="157"/>
      <c r="M10" s="159"/>
      <c r="N10" s="465"/>
      <c r="O10" s="28"/>
      <c r="P10" s="160"/>
      <c r="Q10" s="161"/>
      <c r="R10" s="161"/>
      <c r="S10" s="159"/>
      <c r="T10" s="465"/>
      <c r="U10" s="28"/>
      <c r="V10" s="160"/>
      <c r="W10" s="161"/>
      <c r="X10" s="162"/>
      <c r="Y10" s="159"/>
      <c r="Z10" s="465"/>
      <c r="AA10" s="126"/>
    </row>
    <row r="11" spans="1:41" ht="27.75" customHeight="1" x14ac:dyDescent="0.2">
      <c r="A11" s="438"/>
      <c r="B11" s="159"/>
      <c r="C11" s="163"/>
      <c r="D11" s="164"/>
      <c r="E11" s="165"/>
      <c r="F11" s="166"/>
      <c r="G11" s="167"/>
      <c r="H11" s="466"/>
      <c r="I11" s="28"/>
      <c r="J11" s="164"/>
      <c r="K11" s="165"/>
      <c r="L11" s="166"/>
      <c r="M11" s="159"/>
      <c r="N11" s="466"/>
      <c r="O11" s="28"/>
      <c r="P11" s="168"/>
      <c r="Q11" s="169"/>
      <c r="R11" s="170"/>
      <c r="S11" s="159"/>
      <c r="T11" s="466"/>
      <c r="U11" s="28"/>
      <c r="V11" s="168"/>
      <c r="W11" s="169"/>
      <c r="X11" s="170"/>
      <c r="Y11" s="159"/>
      <c r="Z11" s="466"/>
      <c r="AA11" s="126"/>
      <c r="AC11" s="6"/>
    </row>
    <row r="12" spans="1:41" ht="41.25" customHeight="1" x14ac:dyDescent="0.2">
      <c r="A12" s="171" t="s">
        <v>69</v>
      </c>
      <c r="B12" s="482" t="str">
        <f>'HOJA DE TRABAJO DE LA UPE'!D57</f>
        <v>SUBSIDIOS FEDERALES PARA ORGANISMOS D. E.</v>
      </c>
      <c r="C12" s="172" t="s">
        <v>66</v>
      </c>
      <c r="D12" s="173">
        <f>D13</f>
        <v>0</v>
      </c>
      <c r="E12" s="174">
        <f>D12+E13</f>
        <v>0</v>
      </c>
      <c r="F12" s="175">
        <f>E12+F13</f>
        <v>0</v>
      </c>
      <c r="G12" s="176"/>
      <c r="H12" s="466"/>
      <c r="I12" s="28"/>
      <c r="J12" s="173">
        <f>F12+J13</f>
        <v>0</v>
      </c>
      <c r="K12" s="174">
        <f>J12+K13</f>
        <v>0</v>
      </c>
      <c r="L12" s="174">
        <f>K12+L13</f>
        <v>0</v>
      </c>
      <c r="M12" s="177"/>
      <c r="N12" s="466"/>
      <c r="O12" s="28"/>
      <c r="P12" s="173">
        <f>L12+P13</f>
        <v>0</v>
      </c>
      <c r="Q12" s="174">
        <f>P12+Q13</f>
        <v>0</v>
      </c>
      <c r="R12" s="174">
        <f>Q12+R13</f>
        <v>0</v>
      </c>
      <c r="S12" s="177"/>
      <c r="T12" s="466"/>
      <c r="U12" s="28"/>
      <c r="V12" s="173">
        <f>R12+V13</f>
        <v>0</v>
      </c>
      <c r="W12" s="174">
        <f>V12+W13</f>
        <v>0</v>
      </c>
      <c r="X12" s="175">
        <f>W12+X13</f>
        <v>0</v>
      </c>
      <c r="Y12" s="177"/>
      <c r="Z12" s="466"/>
      <c r="AA12" s="126"/>
      <c r="AC12" s="6"/>
    </row>
    <row r="13" spans="1:41" s="7" customFormat="1" ht="15" x14ac:dyDescent="0.25">
      <c r="A13" s="178"/>
      <c r="B13" s="483"/>
      <c r="C13" s="179" t="s">
        <v>18</v>
      </c>
      <c r="D13" s="180">
        <f>'HOJA DE TRABAJO DE LA UPE'!D30</f>
        <v>0</v>
      </c>
      <c r="E13" s="181">
        <f>'HOJA DE TRABAJO DE LA UPE'!E30</f>
        <v>0</v>
      </c>
      <c r="F13" s="182">
        <f>'HOJA DE TRABAJO DE LA UPE'!F30</f>
        <v>0</v>
      </c>
      <c r="G13" s="183"/>
      <c r="H13" s="467"/>
      <c r="I13" s="28"/>
      <c r="J13" s="180">
        <f>'HOJA DE TRABAJO DE LA UPE'!H30</f>
        <v>0</v>
      </c>
      <c r="K13" s="181">
        <f>'HOJA DE TRABAJO DE LA UPE'!I30</f>
        <v>0</v>
      </c>
      <c r="L13" s="181">
        <f>'HOJA DE TRABAJO DE LA UPE'!J30</f>
        <v>0</v>
      </c>
      <c r="M13" s="184"/>
      <c r="N13" s="467"/>
      <c r="O13" s="28"/>
      <c r="P13" s="180">
        <f>'HOJA DE TRABAJO DE LA UPE'!L30</f>
        <v>0</v>
      </c>
      <c r="Q13" s="181">
        <f>'HOJA DE TRABAJO DE LA UPE'!M30</f>
        <v>0</v>
      </c>
      <c r="R13" s="181">
        <f>'HOJA DE TRABAJO DE LA UPE'!N30</f>
        <v>0</v>
      </c>
      <c r="S13" s="184"/>
      <c r="T13" s="467"/>
      <c r="U13" s="28"/>
      <c r="V13" s="180">
        <f>'HOJA DE TRABAJO DE LA UPE'!P30</f>
        <v>0</v>
      </c>
      <c r="W13" s="181">
        <f>'HOJA DE TRABAJO DE LA UPE'!Q30</f>
        <v>0</v>
      </c>
      <c r="X13" s="182">
        <f>'HOJA DE TRABAJO DE LA UPE'!R30</f>
        <v>0</v>
      </c>
      <c r="Y13" s="184"/>
      <c r="Z13" s="467"/>
      <c r="AA13" s="126"/>
      <c r="AB13" s="59">
        <f>D12+E13+F13+J13+K13+L13+P13+Q13+R13+V13+W13+X13</f>
        <v>0</v>
      </c>
      <c r="AC13" s="14"/>
      <c r="AD13"/>
      <c r="AE13"/>
      <c r="AF13"/>
      <c r="AG13"/>
      <c r="AH13"/>
      <c r="AI13"/>
      <c r="AJ13"/>
      <c r="AK13"/>
      <c r="AL13"/>
      <c r="AM13"/>
      <c r="AN13"/>
      <c r="AO13"/>
    </row>
    <row r="14" spans="1:41" s="7" customFormat="1" ht="15" x14ac:dyDescent="0.25">
      <c r="A14" s="178"/>
      <c r="B14" s="185"/>
      <c r="C14" s="186"/>
      <c r="D14" s="186"/>
      <c r="E14" s="187"/>
      <c r="F14" s="188"/>
      <c r="G14" s="183"/>
      <c r="H14" s="468"/>
      <c r="I14" s="28"/>
      <c r="J14" s="189"/>
      <c r="K14" s="187"/>
      <c r="L14" s="187"/>
      <c r="M14" s="184"/>
      <c r="N14" s="468"/>
      <c r="O14" s="28"/>
      <c r="P14" s="189"/>
      <c r="Q14" s="187"/>
      <c r="R14" s="187"/>
      <c r="S14" s="184"/>
      <c r="T14" s="468"/>
      <c r="U14" s="28"/>
      <c r="V14" s="189"/>
      <c r="W14" s="187"/>
      <c r="X14" s="188"/>
      <c r="Y14" s="190"/>
      <c r="Z14" s="468"/>
      <c r="AA14" s="126"/>
      <c r="AB14" s="59"/>
      <c r="AC14" s="8"/>
      <c r="AD14"/>
      <c r="AE14"/>
      <c r="AF14"/>
      <c r="AG14"/>
      <c r="AH14"/>
      <c r="AI14"/>
      <c r="AJ14"/>
      <c r="AK14"/>
      <c r="AL14"/>
      <c r="AM14"/>
      <c r="AN14"/>
      <c r="AO14"/>
    </row>
    <row r="15" spans="1:41" ht="15" x14ac:dyDescent="0.2">
      <c r="A15" s="171" t="s">
        <v>69</v>
      </c>
      <c r="B15" s="484" t="str">
        <f>'HOJA DE TRABAJO DE LA UPE'!D58</f>
        <v>CARRERA DOCENTE</v>
      </c>
      <c r="C15" s="172" t="s">
        <v>66</v>
      </c>
      <c r="D15" s="173">
        <f>D16</f>
        <v>0</v>
      </c>
      <c r="E15" s="174">
        <f>D15+E16</f>
        <v>0</v>
      </c>
      <c r="F15" s="175">
        <f>E15+F16</f>
        <v>0</v>
      </c>
      <c r="G15" s="176"/>
      <c r="H15" s="469"/>
      <c r="I15" s="28"/>
      <c r="J15" s="173">
        <f>F15+J16</f>
        <v>0</v>
      </c>
      <c r="K15" s="174">
        <f>J15+K16</f>
        <v>0</v>
      </c>
      <c r="L15" s="174">
        <f>K15+L16</f>
        <v>0</v>
      </c>
      <c r="M15" s="177"/>
      <c r="N15" s="469"/>
      <c r="O15" s="28"/>
      <c r="P15" s="173">
        <f>L15+P16</f>
        <v>0</v>
      </c>
      <c r="Q15" s="174">
        <f>P15+Q16</f>
        <v>0</v>
      </c>
      <c r="R15" s="174">
        <f>Q15+R16</f>
        <v>0</v>
      </c>
      <c r="S15" s="177"/>
      <c r="T15" s="469"/>
      <c r="U15" s="28"/>
      <c r="V15" s="173">
        <f>R15+V16</f>
        <v>0</v>
      </c>
      <c r="W15" s="191">
        <f>V15+W16</f>
        <v>0</v>
      </c>
      <c r="X15" s="175">
        <f>W15+X16</f>
        <v>0</v>
      </c>
      <c r="Y15" s="192"/>
      <c r="Z15" s="469"/>
      <c r="AA15" s="126"/>
      <c r="AB15" s="60"/>
    </row>
    <row r="16" spans="1:41" ht="18.75" customHeight="1" x14ac:dyDescent="0.2">
      <c r="A16" s="193"/>
      <c r="B16" s="483"/>
      <c r="C16" s="179" t="s">
        <v>18</v>
      </c>
      <c r="D16" s="180">
        <f>'HOJA DE TRABAJO DE LA UPE'!D32</f>
        <v>0</v>
      </c>
      <c r="E16" s="194">
        <f>'HOJA DE TRABAJO DE LA UPE'!E32</f>
        <v>0</v>
      </c>
      <c r="F16" s="195">
        <f>'HOJA DE TRABAJO DE LA UPE'!F32</f>
        <v>0</v>
      </c>
      <c r="G16" s="183"/>
      <c r="H16" s="470"/>
      <c r="I16" s="28"/>
      <c r="J16" s="180">
        <f>'HOJA DE TRABAJO DE LA UPE'!H32</f>
        <v>0</v>
      </c>
      <c r="K16" s="181">
        <f>'HOJA DE TRABAJO DE LA UPE'!I32</f>
        <v>0</v>
      </c>
      <c r="L16" s="181">
        <f>'HOJA DE TRABAJO DE LA UPE'!J32</f>
        <v>0</v>
      </c>
      <c r="M16" s="184"/>
      <c r="N16" s="470"/>
      <c r="O16" s="28"/>
      <c r="P16" s="180">
        <f>'HOJA DE TRABAJO DE LA UPE'!L32</f>
        <v>0</v>
      </c>
      <c r="Q16" s="181">
        <f>'HOJA DE TRABAJO DE LA UPE'!M32</f>
        <v>0</v>
      </c>
      <c r="R16" s="181">
        <f>'HOJA DE TRABAJO DE LA UPE'!N32</f>
        <v>0</v>
      </c>
      <c r="S16" s="184"/>
      <c r="T16" s="470"/>
      <c r="U16" s="28"/>
      <c r="V16" s="180">
        <f>'HOJA DE TRABAJO DE LA UPE'!P32</f>
        <v>0</v>
      </c>
      <c r="W16" s="181">
        <f>'HOJA DE TRABAJO DE LA UPE'!Q32</f>
        <v>0</v>
      </c>
      <c r="X16" s="182">
        <f>'HOJA DE TRABAJO DE LA UPE'!R32</f>
        <v>0</v>
      </c>
      <c r="Y16" s="196"/>
      <c r="Z16" s="470"/>
      <c r="AA16" s="126"/>
      <c r="AB16" s="59">
        <f>D15+E16+F16+J16+K16+L16+P16+Q16+R16+V16+W16+X16</f>
        <v>0</v>
      </c>
      <c r="AC16" s="14"/>
    </row>
    <row r="17" spans="1:29" x14ac:dyDescent="0.2">
      <c r="A17" s="193"/>
      <c r="B17" s="197"/>
      <c r="C17" s="186"/>
      <c r="D17" s="198"/>
      <c r="E17" s="199"/>
      <c r="F17" s="200"/>
      <c r="G17" s="176"/>
      <c r="H17" s="471"/>
      <c r="I17" s="28"/>
      <c r="J17" s="198"/>
      <c r="K17" s="199"/>
      <c r="L17" s="199"/>
      <c r="M17" s="201"/>
      <c r="N17" s="471"/>
      <c r="O17" s="28"/>
      <c r="P17" s="198"/>
      <c r="Q17" s="199"/>
      <c r="R17" s="200"/>
      <c r="S17" s="201"/>
      <c r="T17" s="471"/>
      <c r="U17" s="28"/>
      <c r="V17" s="198"/>
      <c r="W17" s="199"/>
      <c r="X17" s="200"/>
      <c r="Y17" s="202"/>
      <c r="Z17" s="471"/>
      <c r="AA17" s="126"/>
      <c r="AB17" s="60"/>
    </row>
    <row r="18" spans="1:29" ht="15" x14ac:dyDescent="0.2">
      <c r="A18" s="171" t="s">
        <v>69</v>
      </c>
      <c r="B18" s="484" t="str">
        <f>'HOJA DE TRABAJO DE LA UPE'!D59</f>
        <v>PROG. DE EXPANSIÓN DE LA OFERTA EDUCATIVA EN EDUC. SUP. (PROEXOEES)</v>
      </c>
      <c r="C18" s="172" t="s">
        <v>66</v>
      </c>
      <c r="D18" s="173">
        <f>D19</f>
        <v>0</v>
      </c>
      <c r="E18" s="174">
        <f>D18+E19</f>
        <v>0</v>
      </c>
      <c r="F18" s="175">
        <f>E18+F19</f>
        <v>0</v>
      </c>
      <c r="G18" s="176"/>
      <c r="H18" s="472"/>
      <c r="I18" s="28"/>
      <c r="J18" s="173">
        <f>F18+J19</f>
        <v>0</v>
      </c>
      <c r="K18" s="174">
        <f>J18+K19</f>
        <v>0</v>
      </c>
      <c r="L18" s="174">
        <f>K18+L19</f>
        <v>0</v>
      </c>
      <c r="M18" s="177"/>
      <c r="N18" s="472"/>
      <c r="O18" s="28"/>
      <c r="P18" s="173">
        <f>L18+P19</f>
        <v>0</v>
      </c>
      <c r="Q18" s="174">
        <f>P18+Q19</f>
        <v>0</v>
      </c>
      <c r="R18" s="175">
        <f>Q18+R19</f>
        <v>0</v>
      </c>
      <c r="S18" s="177"/>
      <c r="T18" s="472"/>
      <c r="U18" s="28"/>
      <c r="V18" s="173">
        <f>R18+V19</f>
        <v>0</v>
      </c>
      <c r="W18" s="174">
        <f>V18+W19</f>
        <v>0</v>
      </c>
      <c r="X18" s="175">
        <f>W18+X19</f>
        <v>0</v>
      </c>
      <c r="Y18" s="192"/>
      <c r="Z18" s="472"/>
      <c r="AA18" s="126"/>
      <c r="AB18" s="60"/>
    </row>
    <row r="19" spans="1:29" x14ac:dyDescent="0.2">
      <c r="A19" s="193"/>
      <c r="B19" s="483"/>
      <c r="C19" s="179" t="s">
        <v>18</v>
      </c>
      <c r="D19" s="180">
        <f>'HOJA DE TRABAJO DE LA UPE'!D34</f>
        <v>0</v>
      </c>
      <c r="E19" s="194">
        <f>'HOJA DE TRABAJO DE LA UPE'!E34</f>
        <v>0</v>
      </c>
      <c r="F19" s="195">
        <f>'HOJA DE TRABAJO DE LA UPE'!F34</f>
        <v>0</v>
      </c>
      <c r="G19" s="183"/>
      <c r="H19" s="473"/>
      <c r="I19" s="28"/>
      <c r="J19" s="180">
        <f>'HOJA DE TRABAJO DE LA UPE'!H34</f>
        <v>0</v>
      </c>
      <c r="K19" s="181">
        <f>'HOJA DE TRABAJO DE LA UPE'!I34</f>
        <v>0</v>
      </c>
      <c r="L19" s="181">
        <f>'HOJA DE TRABAJO DE LA UPE'!J34</f>
        <v>0</v>
      </c>
      <c r="M19" s="184"/>
      <c r="N19" s="473"/>
      <c r="O19" s="28"/>
      <c r="P19" s="180">
        <f>'HOJA DE TRABAJO DE LA UPE'!L34</f>
        <v>0</v>
      </c>
      <c r="Q19" s="181">
        <f>'HOJA DE TRABAJO DE LA UPE'!M34</f>
        <v>0</v>
      </c>
      <c r="R19" s="181">
        <f>'HOJA DE TRABAJO DE LA UPE'!N34</f>
        <v>0</v>
      </c>
      <c r="S19" s="184"/>
      <c r="T19" s="473"/>
      <c r="U19" s="28"/>
      <c r="V19" s="180">
        <f>'HOJA DE TRABAJO DE LA UPE'!P34</f>
        <v>0</v>
      </c>
      <c r="W19" s="181">
        <f>'HOJA DE TRABAJO DE LA UPE'!Q34</f>
        <v>0</v>
      </c>
      <c r="X19" s="182">
        <f>'HOJA DE TRABAJO DE LA UPE'!R34</f>
        <v>0</v>
      </c>
      <c r="Y19" s="196"/>
      <c r="Z19" s="473"/>
      <c r="AA19" s="126"/>
      <c r="AB19" s="59">
        <f>R18+V19+W19+X19</f>
        <v>0</v>
      </c>
      <c r="AC19" s="14"/>
    </row>
    <row r="20" spans="1:29" x14ac:dyDescent="0.2">
      <c r="A20" s="193"/>
      <c r="B20" s="197"/>
      <c r="C20" s="186"/>
      <c r="D20" s="198"/>
      <c r="E20" s="199"/>
      <c r="F20" s="200"/>
      <c r="G20" s="176"/>
      <c r="H20" s="471"/>
      <c r="I20" s="28"/>
      <c r="J20" s="198"/>
      <c r="K20" s="199"/>
      <c r="L20" s="199"/>
      <c r="M20" s="201"/>
      <c r="N20" s="471"/>
      <c r="O20" s="28"/>
      <c r="P20" s="198"/>
      <c r="Q20" s="199"/>
      <c r="R20" s="200"/>
      <c r="S20" s="201"/>
      <c r="T20" s="471"/>
      <c r="U20" s="28"/>
      <c r="V20" s="198"/>
      <c r="W20" s="199"/>
      <c r="X20" s="200"/>
      <c r="Y20" s="202"/>
      <c r="Z20" s="471"/>
      <c r="AA20" s="126"/>
      <c r="AB20" s="60"/>
    </row>
    <row r="21" spans="1:29" ht="15" x14ac:dyDescent="0.2">
      <c r="A21" s="171" t="s">
        <v>69</v>
      </c>
      <c r="B21" s="484" t="str">
        <f>'HOJA DE TRABAJO DE LA UPE'!D61</f>
        <v>MODALIDAD "A"</v>
      </c>
      <c r="C21" s="172" t="s">
        <v>66</v>
      </c>
      <c r="D21" s="173">
        <f>D22</f>
        <v>0</v>
      </c>
      <c r="E21" s="174">
        <f>D21+E22</f>
        <v>0</v>
      </c>
      <c r="F21" s="175">
        <f>E21+F22</f>
        <v>0</v>
      </c>
      <c r="G21" s="176"/>
      <c r="H21" s="472"/>
      <c r="I21" s="28"/>
      <c r="J21" s="173">
        <f>F21+J22</f>
        <v>0</v>
      </c>
      <c r="K21" s="174">
        <f>J21+K22</f>
        <v>0</v>
      </c>
      <c r="L21" s="174">
        <f>K21+L22</f>
        <v>0</v>
      </c>
      <c r="M21" s="177"/>
      <c r="N21" s="472"/>
      <c r="O21" s="28"/>
      <c r="P21" s="173">
        <f>L21+P22</f>
        <v>0</v>
      </c>
      <c r="Q21" s="174">
        <f>P21+Q22</f>
        <v>0</v>
      </c>
      <c r="R21" s="175">
        <f>Q21+R22</f>
        <v>0</v>
      </c>
      <c r="S21" s="177"/>
      <c r="T21" s="472"/>
      <c r="U21" s="28"/>
      <c r="V21" s="173">
        <f>R21+V22</f>
        <v>0</v>
      </c>
      <c r="W21" s="174">
        <f>V21+W22</f>
        <v>0</v>
      </c>
      <c r="X21" s="175">
        <f>W21+X22</f>
        <v>0</v>
      </c>
      <c r="Y21" s="192"/>
      <c r="Z21" s="472"/>
      <c r="AA21" s="126"/>
      <c r="AB21" s="60"/>
    </row>
    <row r="22" spans="1:29" x14ac:dyDescent="0.2">
      <c r="A22" s="193"/>
      <c r="B22" s="483"/>
      <c r="C22" s="179" t="s">
        <v>18</v>
      </c>
      <c r="D22" s="180">
        <f>'HOJA DE TRABAJO DE LA UPE'!D36</f>
        <v>0</v>
      </c>
      <c r="E22" s="194">
        <f>'HOJA DE TRABAJO DE LA UPE'!E36</f>
        <v>0</v>
      </c>
      <c r="F22" s="195">
        <f>'HOJA DE TRABAJO DE LA UPE'!F36</f>
        <v>0</v>
      </c>
      <c r="G22" s="183"/>
      <c r="H22" s="473"/>
      <c r="I22" s="28"/>
      <c r="J22" s="180">
        <f>'HOJA DE TRABAJO DE LA UPE'!H36</f>
        <v>0</v>
      </c>
      <c r="K22" s="181">
        <f>'HOJA DE TRABAJO DE LA UPE'!I36</f>
        <v>0</v>
      </c>
      <c r="L22" s="181">
        <f>'HOJA DE TRABAJO DE LA UPE'!J36</f>
        <v>0</v>
      </c>
      <c r="M22" s="184"/>
      <c r="N22" s="473"/>
      <c r="O22" s="28"/>
      <c r="P22" s="180">
        <f>'HOJA DE TRABAJO DE LA UPE'!L36</f>
        <v>0</v>
      </c>
      <c r="Q22" s="181">
        <f>'HOJA DE TRABAJO DE LA UPE'!M36</f>
        <v>0</v>
      </c>
      <c r="R22" s="181">
        <f>'HOJA DE TRABAJO DE LA UPE'!N36</f>
        <v>0</v>
      </c>
      <c r="S22" s="184"/>
      <c r="T22" s="473"/>
      <c r="U22" s="28"/>
      <c r="V22" s="180">
        <f>'HOJA DE TRABAJO DE LA UPE'!P36</f>
        <v>0</v>
      </c>
      <c r="W22" s="181">
        <f>'HOJA DE TRABAJO DE LA UPE'!Q36</f>
        <v>0</v>
      </c>
      <c r="X22" s="182">
        <f>'HOJA DE TRABAJO DE LA UPE'!R36</f>
        <v>0</v>
      </c>
      <c r="Y22" s="196"/>
      <c r="Z22" s="473"/>
      <c r="AA22" s="126"/>
      <c r="AB22" s="59">
        <f>L21+P22+Q22+R22+V22+W22+X22</f>
        <v>0</v>
      </c>
      <c r="AC22" s="14"/>
    </row>
    <row r="23" spans="1:29" x14ac:dyDescent="0.2">
      <c r="A23" s="193"/>
      <c r="B23" s="197"/>
      <c r="C23" s="186"/>
      <c r="D23" s="198"/>
      <c r="E23" s="199"/>
      <c r="F23" s="200"/>
      <c r="G23" s="176"/>
      <c r="H23" s="471"/>
      <c r="I23" s="28"/>
      <c r="J23" s="198"/>
      <c r="K23" s="199"/>
      <c r="L23" s="199"/>
      <c r="M23" s="201"/>
      <c r="N23" s="471"/>
      <c r="O23" s="28"/>
      <c r="P23" s="198"/>
      <c r="Q23" s="199"/>
      <c r="R23" s="199"/>
      <c r="S23" s="201"/>
      <c r="T23" s="471"/>
      <c r="U23" s="28"/>
      <c r="V23" s="198"/>
      <c r="W23" s="199"/>
      <c r="X23" s="200"/>
      <c r="Y23" s="202"/>
      <c r="Z23" s="471"/>
      <c r="AA23" s="126"/>
      <c r="AB23" s="60"/>
    </row>
    <row r="24" spans="1:29" ht="25.5" customHeight="1" x14ac:dyDescent="0.2">
      <c r="A24" s="171" t="s">
        <v>69</v>
      </c>
      <c r="B24" s="484" t="str">
        <f>'HOJA DE TRABAJO DE LA UPE'!D62</f>
        <v>MODALIDAD "B"</v>
      </c>
      <c r="C24" s="172" t="s">
        <v>66</v>
      </c>
      <c r="D24" s="173">
        <f>D25</f>
        <v>0</v>
      </c>
      <c r="E24" s="174">
        <f>D24+E25</f>
        <v>0</v>
      </c>
      <c r="F24" s="175">
        <f>E24+F25</f>
        <v>0</v>
      </c>
      <c r="G24" s="176"/>
      <c r="H24" s="472"/>
      <c r="I24" s="28"/>
      <c r="J24" s="173">
        <f>F24+J25</f>
        <v>0</v>
      </c>
      <c r="K24" s="174">
        <f>J24+K25</f>
        <v>0</v>
      </c>
      <c r="L24" s="174">
        <f>K24+L25</f>
        <v>0</v>
      </c>
      <c r="M24" s="177"/>
      <c r="N24" s="472"/>
      <c r="O24" s="28"/>
      <c r="P24" s="173">
        <f>L24+P25</f>
        <v>0</v>
      </c>
      <c r="Q24" s="174">
        <f>P24+Q25</f>
        <v>0</v>
      </c>
      <c r="R24" s="174">
        <f>Q24+R25</f>
        <v>0</v>
      </c>
      <c r="S24" s="177"/>
      <c r="T24" s="472"/>
      <c r="U24" s="28"/>
      <c r="V24" s="173">
        <f>R24+V25</f>
        <v>0</v>
      </c>
      <c r="W24" s="174">
        <f>V24+W25</f>
        <v>0</v>
      </c>
      <c r="X24" s="175">
        <f>W24+X25</f>
        <v>0</v>
      </c>
      <c r="Y24" s="192"/>
      <c r="Z24" s="472"/>
      <c r="AA24" s="126"/>
      <c r="AB24" s="60"/>
    </row>
    <row r="25" spans="1:29" x14ac:dyDescent="0.2">
      <c r="A25" s="193"/>
      <c r="B25" s="483"/>
      <c r="C25" s="179" t="s">
        <v>18</v>
      </c>
      <c r="D25" s="180">
        <f>'HOJA DE TRABAJO DE LA UPE'!D38</f>
        <v>0</v>
      </c>
      <c r="E25" s="194">
        <f>'HOJA DE TRABAJO DE LA UPE'!E38</f>
        <v>0</v>
      </c>
      <c r="F25" s="195">
        <f>'HOJA DE TRABAJO DE LA UPE'!F38</f>
        <v>0</v>
      </c>
      <c r="G25" s="183"/>
      <c r="H25" s="473"/>
      <c r="I25" s="28"/>
      <c r="J25" s="180">
        <f>'HOJA DE TRABAJO DE LA UPE'!H38</f>
        <v>0</v>
      </c>
      <c r="K25" s="181">
        <f>'HOJA DE TRABAJO DE LA UPE'!I38</f>
        <v>0</v>
      </c>
      <c r="L25" s="181">
        <f>'HOJA DE TRABAJO DE LA UPE'!J38</f>
        <v>0</v>
      </c>
      <c r="M25" s="184"/>
      <c r="N25" s="473"/>
      <c r="O25" s="28"/>
      <c r="P25" s="180">
        <f>'HOJA DE TRABAJO DE LA UPE'!L38</f>
        <v>0</v>
      </c>
      <c r="Q25" s="181">
        <f>'HOJA DE TRABAJO DE LA UPE'!M38</f>
        <v>0</v>
      </c>
      <c r="R25" s="181">
        <f>'HOJA DE TRABAJO DE LA UPE'!N38</f>
        <v>0</v>
      </c>
      <c r="S25" s="184"/>
      <c r="T25" s="473"/>
      <c r="U25" s="28"/>
      <c r="V25" s="180">
        <f>'HOJA DE TRABAJO DE LA UPE'!P38</f>
        <v>0</v>
      </c>
      <c r="W25" s="181">
        <f>'HOJA DE TRABAJO DE LA UPE'!Q38</f>
        <v>0</v>
      </c>
      <c r="X25" s="182">
        <f>'HOJA DE TRABAJO DE LA UPE'!R38</f>
        <v>0</v>
      </c>
      <c r="Y25" s="196"/>
      <c r="Z25" s="473"/>
      <c r="AA25" s="126"/>
      <c r="AB25" s="59">
        <f>R24+V25+W25+X25</f>
        <v>0</v>
      </c>
      <c r="AC25" s="14"/>
    </row>
    <row r="26" spans="1:29" x14ac:dyDescent="0.2">
      <c r="A26" s="193"/>
      <c r="B26" s="197"/>
      <c r="C26" s="186"/>
      <c r="D26" s="198"/>
      <c r="E26" s="199"/>
      <c r="F26" s="200"/>
      <c r="G26" s="176"/>
      <c r="H26" s="471"/>
      <c r="I26" s="28"/>
      <c r="J26" s="198"/>
      <c r="K26" s="199"/>
      <c r="L26" s="199"/>
      <c r="M26" s="201"/>
      <c r="N26" s="471"/>
      <c r="O26" s="28"/>
      <c r="P26" s="198"/>
      <c r="Q26" s="199"/>
      <c r="R26" s="199"/>
      <c r="S26" s="201"/>
      <c r="T26" s="471"/>
      <c r="U26" s="28"/>
      <c r="V26" s="198"/>
      <c r="W26" s="199"/>
      <c r="X26" s="200"/>
      <c r="Y26" s="202"/>
      <c r="Z26" s="471"/>
      <c r="AA26" s="126"/>
      <c r="AB26" s="60"/>
    </row>
    <row r="27" spans="1:29" ht="25.5" customHeight="1" x14ac:dyDescent="0.2">
      <c r="A27" s="171" t="s">
        <v>69</v>
      </c>
      <c r="B27" s="485" t="str">
        <f>'HOJA DE TRABAJO DE LA UPE'!D63</f>
        <v>MODALIDAD "C"</v>
      </c>
      <c r="C27" s="172" t="s">
        <v>66</v>
      </c>
      <c r="D27" s="173">
        <f>D28</f>
        <v>0</v>
      </c>
      <c r="E27" s="174">
        <f>D27+E28</f>
        <v>0</v>
      </c>
      <c r="F27" s="175">
        <f>E27+F28</f>
        <v>0</v>
      </c>
      <c r="G27" s="176"/>
      <c r="H27" s="472"/>
      <c r="I27" s="28"/>
      <c r="J27" s="173">
        <f>F27+J28</f>
        <v>0</v>
      </c>
      <c r="K27" s="174">
        <f>J27+K28</f>
        <v>0</v>
      </c>
      <c r="L27" s="174">
        <f>K27+L28</f>
        <v>0</v>
      </c>
      <c r="M27" s="177"/>
      <c r="N27" s="472"/>
      <c r="O27" s="28"/>
      <c r="P27" s="173">
        <f>L27+P28</f>
        <v>0</v>
      </c>
      <c r="Q27" s="174">
        <f>P27+Q28</f>
        <v>0</v>
      </c>
      <c r="R27" s="174">
        <f>Q27+R28</f>
        <v>0</v>
      </c>
      <c r="S27" s="177"/>
      <c r="T27" s="472"/>
      <c r="U27" s="28"/>
      <c r="V27" s="173">
        <f>R27+V28</f>
        <v>0</v>
      </c>
      <c r="W27" s="174">
        <f>V27+W28</f>
        <v>0</v>
      </c>
      <c r="X27" s="175">
        <f>W27+X28</f>
        <v>0</v>
      </c>
      <c r="Y27" s="192"/>
      <c r="Z27" s="472"/>
      <c r="AA27" s="126"/>
      <c r="AB27" s="60"/>
    </row>
    <row r="28" spans="1:29" x14ac:dyDescent="0.2">
      <c r="A28" s="193"/>
      <c r="B28" s="486"/>
      <c r="C28" s="179" t="s">
        <v>18</v>
      </c>
      <c r="D28" s="180">
        <f>'HOJA DE TRABAJO DE LA UPE'!D40</f>
        <v>0</v>
      </c>
      <c r="E28" s="194">
        <f>'HOJA DE TRABAJO DE LA UPE'!E40</f>
        <v>0</v>
      </c>
      <c r="F28" s="195">
        <f>'HOJA DE TRABAJO DE LA UPE'!F40</f>
        <v>0</v>
      </c>
      <c r="G28" s="183"/>
      <c r="H28" s="473"/>
      <c r="I28" s="28"/>
      <c r="J28" s="180">
        <f>'HOJA DE TRABAJO DE LA UPE'!H40</f>
        <v>0</v>
      </c>
      <c r="K28" s="181">
        <f>'HOJA DE TRABAJO DE LA UPE'!I40</f>
        <v>0</v>
      </c>
      <c r="L28" s="181">
        <f>'HOJA DE TRABAJO DE LA UPE'!J40</f>
        <v>0</v>
      </c>
      <c r="M28" s="184"/>
      <c r="N28" s="473"/>
      <c r="O28" s="28"/>
      <c r="P28" s="180">
        <f>'HOJA DE TRABAJO DE LA UPE'!L40</f>
        <v>0</v>
      </c>
      <c r="Q28" s="181">
        <f>'HOJA DE TRABAJO DE LA UPE'!M40</f>
        <v>0</v>
      </c>
      <c r="R28" s="181">
        <f>'HOJA DE TRABAJO DE LA UPE'!N40</f>
        <v>0</v>
      </c>
      <c r="S28" s="184"/>
      <c r="T28" s="473"/>
      <c r="U28" s="28"/>
      <c r="V28" s="180">
        <f>'HOJA DE TRABAJO DE LA UPE'!P40</f>
        <v>0</v>
      </c>
      <c r="W28" s="181">
        <f>'HOJA DE TRABAJO DE LA UPE'!Q40</f>
        <v>0</v>
      </c>
      <c r="X28" s="182">
        <f>'HOJA DE TRABAJO DE LA UPE'!R40</f>
        <v>0</v>
      </c>
      <c r="Y28" s="196"/>
      <c r="Z28" s="473"/>
      <c r="AA28" s="126"/>
      <c r="AB28" s="59">
        <f>Q27+R28+T28+V28+W28+X28</f>
        <v>0</v>
      </c>
      <c r="AC28" s="14"/>
    </row>
    <row r="29" spans="1:29" x14ac:dyDescent="0.2">
      <c r="A29" s="193"/>
      <c r="B29" s="197"/>
      <c r="C29" s="186"/>
      <c r="D29" s="198"/>
      <c r="E29" s="199"/>
      <c r="F29" s="200"/>
      <c r="G29" s="176"/>
      <c r="H29" s="471"/>
      <c r="I29" s="28"/>
      <c r="J29" s="198"/>
      <c r="K29" s="199"/>
      <c r="L29" s="199"/>
      <c r="M29" s="201"/>
      <c r="N29" s="471"/>
      <c r="O29" s="28"/>
      <c r="P29" s="198"/>
      <c r="Q29" s="199"/>
      <c r="R29" s="199"/>
      <c r="S29" s="201"/>
      <c r="T29" s="471"/>
      <c r="U29" s="28"/>
      <c r="V29" s="198"/>
      <c r="W29" s="199"/>
      <c r="X29" s="200"/>
      <c r="Y29" s="202"/>
      <c r="Z29" s="471"/>
      <c r="AA29" s="126"/>
      <c r="AB29" s="60"/>
    </row>
    <row r="30" spans="1:29" ht="25.5" customHeight="1" x14ac:dyDescent="0.2">
      <c r="A30" s="171" t="s">
        <v>69</v>
      </c>
      <c r="B30" s="485" t="str">
        <f>'HOJA DE TRABAJO DE LA UPE'!D64</f>
        <v>PROG. DE INCLUSIÓN Y LA EQUIDAD (PIEE)</v>
      </c>
      <c r="C30" s="172" t="s">
        <v>66</v>
      </c>
      <c r="D30" s="173">
        <f>D31</f>
        <v>0</v>
      </c>
      <c r="E30" s="174">
        <f>D30+E31</f>
        <v>0</v>
      </c>
      <c r="F30" s="175">
        <f>E30+F31</f>
        <v>0</v>
      </c>
      <c r="G30" s="176"/>
      <c r="H30" s="472"/>
      <c r="I30" s="28"/>
      <c r="J30" s="173">
        <f>F30+J31</f>
        <v>0</v>
      </c>
      <c r="K30" s="174">
        <f>J30+K31</f>
        <v>0</v>
      </c>
      <c r="L30" s="174">
        <f>K30+L31</f>
        <v>0</v>
      </c>
      <c r="M30" s="177"/>
      <c r="N30" s="472"/>
      <c r="O30" s="28"/>
      <c r="P30" s="173">
        <f>L30+P31</f>
        <v>0</v>
      </c>
      <c r="Q30" s="174">
        <f>P30+Q31</f>
        <v>0</v>
      </c>
      <c r="R30" s="174">
        <f>Q30+R31</f>
        <v>0</v>
      </c>
      <c r="S30" s="177"/>
      <c r="T30" s="472"/>
      <c r="U30" s="28"/>
      <c r="V30" s="173">
        <f>R30+V31</f>
        <v>0</v>
      </c>
      <c r="W30" s="174">
        <f>V30+W31</f>
        <v>0</v>
      </c>
      <c r="X30" s="175">
        <f>W30+X31</f>
        <v>0</v>
      </c>
      <c r="Y30" s="192"/>
      <c r="Z30" s="472"/>
      <c r="AA30" s="126"/>
      <c r="AB30" s="60"/>
    </row>
    <row r="31" spans="1:29" x14ac:dyDescent="0.2">
      <c r="A31" s="193"/>
      <c r="B31" s="486"/>
      <c r="C31" s="179" t="s">
        <v>18</v>
      </c>
      <c r="D31" s="180">
        <f>'HOJA DE TRABAJO DE LA UPE'!D42</f>
        <v>0</v>
      </c>
      <c r="E31" s="194">
        <f>'HOJA DE TRABAJO DE LA UPE'!E42</f>
        <v>0</v>
      </c>
      <c r="F31" s="195">
        <f>'HOJA DE TRABAJO DE LA UPE'!F42</f>
        <v>0</v>
      </c>
      <c r="G31" s="183"/>
      <c r="H31" s="473"/>
      <c r="I31" s="28"/>
      <c r="J31" s="180">
        <f>'HOJA DE TRABAJO DE LA UPE'!H42</f>
        <v>0</v>
      </c>
      <c r="K31" s="181">
        <f>'HOJA DE TRABAJO DE LA UPE'!I42</f>
        <v>0</v>
      </c>
      <c r="L31" s="181">
        <f>'HOJA DE TRABAJO DE LA UPE'!J42</f>
        <v>0</v>
      </c>
      <c r="M31" s="184"/>
      <c r="N31" s="473"/>
      <c r="O31" s="28"/>
      <c r="P31" s="180">
        <f>'HOJA DE TRABAJO DE LA UPE'!L42</f>
        <v>0</v>
      </c>
      <c r="Q31" s="181">
        <f>'HOJA DE TRABAJO DE LA UPE'!M42</f>
        <v>0</v>
      </c>
      <c r="R31" s="181">
        <f>'HOJA DE TRABAJO DE LA UPE'!N42</f>
        <v>0</v>
      </c>
      <c r="S31" s="184"/>
      <c r="T31" s="473"/>
      <c r="U31" s="28"/>
      <c r="V31" s="180">
        <f>'HOJA DE TRABAJO DE LA UPE'!P42</f>
        <v>0</v>
      </c>
      <c r="W31" s="181">
        <f>'HOJA DE TRABAJO DE LA UPE'!Q42</f>
        <v>0</v>
      </c>
      <c r="X31" s="182">
        <f>'HOJA DE TRABAJO DE LA UPE'!R42</f>
        <v>0</v>
      </c>
      <c r="Y31" s="190"/>
      <c r="Z31" s="473"/>
      <c r="AA31" s="126"/>
      <c r="AB31" s="59">
        <f>K30+L31+P31+Q31+R31+V31+W31+X31</f>
        <v>0</v>
      </c>
      <c r="AC31" s="14"/>
    </row>
    <row r="32" spans="1:29" x14ac:dyDescent="0.2">
      <c r="A32" s="193"/>
      <c r="B32" s="197"/>
      <c r="C32" s="186"/>
      <c r="D32" s="198"/>
      <c r="E32" s="199"/>
      <c r="F32" s="200"/>
      <c r="G32" s="176"/>
      <c r="H32" s="471"/>
      <c r="I32" s="28"/>
      <c r="J32" s="198"/>
      <c r="K32" s="199"/>
      <c r="L32" s="199"/>
      <c r="M32" s="201"/>
      <c r="N32" s="471"/>
      <c r="O32" s="28"/>
      <c r="P32" s="198"/>
      <c r="Q32" s="199"/>
      <c r="R32" s="199"/>
      <c r="S32" s="201"/>
      <c r="T32" s="471"/>
      <c r="U32" s="28"/>
      <c r="V32" s="198"/>
      <c r="W32" s="199"/>
      <c r="X32" s="200"/>
      <c r="Y32" s="202"/>
      <c r="Z32" s="471"/>
      <c r="AA32" s="126"/>
      <c r="AB32" s="60"/>
    </row>
    <row r="33" spans="1:29" ht="15" x14ac:dyDescent="0.2">
      <c r="A33" s="171" t="s">
        <v>69</v>
      </c>
      <c r="B33" s="484" t="str">
        <f>'HOJA DE TRABAJO DE LA UPE'!D65</f>
        <v>PROG. PARA EL DESARROLLO PROFESIONAL DOCENTE (PRODEP)</v>
      </c>
      <c r="C33" s="172" t="s">
        <v>66</v>
      </c>
      <c r="D33" s="173">
        <f>D34</f>
        <v>0</v>
      </c>
      <c r="E33" s="174">
        <f>D33+E34</f>
        <v>0</v>
      </c>
      <c r="F33" s="175">
        <f>E33+F34</f>
        <v>0</v>
      </c>
      <c r="G33" s="176"/>
      <c r="H33" s="472"/>
      <c r="I33" s="28"/>
      <c r="J33" s="173">
        <f>F33+J34</f>
        <v>0</v>
      </c>
      <c r="K33" s="174">
        <f>J33+K34</f>
        <v>0</v>
      </c>
      <c r="L33" s="174">
        <f>K33+L34</f>
        <v>0</v>
      </c>
      <c r="M33" s="177"/>
      <c r="N33" s="472"/>
      <c r="O33" s="28"/>
      <c r="P33" s="173">
        <f>L33+P34</f>
        <v>0</v>
      </c>
      <c r="Q33" s="174">
        <f>P33+Q34</f>
        <v>0</v>
      </c>
      <c r="R33" s="174">
        <f>Q33+R34</f>
        <v>0</v>
      </c>
      <c r="S33" s="177"/>
      <c r="T33" s="472"/>
      <c r="U33" s="28"/>
      <c r="V33" s="173">
        <f>R33+V34</f>
        <v>0</v>
      </c>
      <c r="W33" s="174">
        <f>V33+W34</f>
        <v>0</v>
      </c>
      <c r="X33" s="175">
        <f>W33+X34</f>
        <v>0</v>
      </c>
      <c r="Y33" s="192"/>
      <c r="Z33" s="472"/>
      <c r="AA33" s="126"/>
      <c r="AB33" s="60"/>
    </row>
    <row r="34" spans="1:29" x14ac:dyDescent="0.2">
      <c r="A34" s="193"/>
      <c r="B34" s="483"/>
      <c r="C34" s="179" t="s">
        <v>18</v>
      </c>
      <c r="D34" s="180">
        <f>'HOJA DE TRABAJO DE LA UPE'!D44</f>
        <v>0</v>
      </c>
      <c r="E34" s="194">
        <f>'HOJA DE TRABAJO DE LA UPE'!E44</f>
        <v>0</v>
      </c>
      <c r="F34" s="195">
        <f>'HOJA DE TRABAJO DE LA UPE'!F44</f>
        <v>0</v>
      </c>
      <c r="G34" s="183"/>
      <c r="H34" s="473"/>
      <c r="I34" s="28"/>
      <c r="J34" s="180">
        <f>'HOJA DE TRABAJO DE LA UPE'!H44</f>
        <v>0</v>
      </c>
      <c r="K34" s="181">
        <f>'HOJA DE TRABAJO DE LA UPE'!I44</f>
        <v>0</v>
      </c>
      <c r="L34" s="181">
        <f>'HOJA DE TRABAJO DE LA UPE'!J44</f>
        <v>0</v>
      </c>
      <c r="M34" s="184"/>
      <c r="N34" s="473"/>
      <c r="O34" s="28"/>
      <c r="P34" s="180">
        <f>'HOJA DE TRABAJO DE LA UPE'!L44</f>
        <v>0</v>
      </c>
      <c r="Q34" s="181">
        <f>'HOJA DE TRABAJO DE LA UPE'!M44</f>
        <v>0</v>
      </c>
      <c r="R34" s="181">
        <f>'HOJA DE TRABAJO DE LA UPE'!N44</f>
        <v>0</v>
      </c>
      <c r="S34" s="184"/>
      <c r="T34" s="473"/>
      <c r="U34" s="28"/>
      <c r="V34" s="180">
        <f>'HOJA DE TRABAJO DE LA UPE'!P44</f>
        <v>0</v>
      </c>
      <c r="W34" s="181">
        <f>'HOJA DE TRABAJO DE LA UPE'!Q44</f>
        <v>0</v>
      </c>
      <c r="X34" s="182">
        <f>'HOJA DE TRABAJO DE LA UPE'!R44</f>
        <v>0</v>
      </c>
      <c r="Y34" s="190"/>
      <c r="Z34" s="473"/>
      <c r="AA34" s="126"/>
      <c r="AB34" s="59">
        <f>R33+V34+W34+X34</f>
        <v>0</v>
      </c>
      <c r="AC34" s="14"/>
    </row>
    <row r="35" spans="1:29" x14ac:dyDescent="0.2">
      <c r="A35" s="193"/>
      <c r="B35" s="197"/>
      <c r="C35" s="186"/>
      <c r="D35" s="198"/>
      <c r="E35" s="199"/>
      <c r="F35" s="200"/>
      <c r="G35" s="176"/>
      <c r="H35" s="471"/>
      <c r="I35" s="28"/>
      <c r="J35" s="198"/>
      <c r="K35" s="199"/>
      <c r="L35" s="199"/>
      <c r="M35" s="201"/>
      <c r="N35" s="471"/>
      <c r="O35" s="28"/>
      <c r="P35" s="198"/>
      <c r="Q35" s="199"/>
      <c r="R35" s="199"/>
      <c r="S35" s="201"/>
      <c r="T35" s="471"/>
      <c r="U35" s="28"/>
      <c r="V35" s="198"/>
      <c r="W35" s="199"/>
      <c r="X35" s="200"/>
      <c r="Y35" s="202"/>
      <c r="Z35" s="471"/>
      <c r="AA35" s="126"/>
      <c r="AB35" s="60"/>
    </row>
    <row r="36" spans="1:29" ht="15" x14ac:dyDescent="0.2">
      <c r="A36" s="171"/>
      <c r="B36" s="484" t="str">
        <f>'HOJA DE TRABAJO DE LA UPE'!D66</f>
        <v>PROG. DE FORTALECIMIENTO DE LA CALIDAD EDUCATIVA (PFCE)</v>
      </c>
      <c r="C36" s="172" t="s">
        <v>66</v>
      </c>
      <c r="D36" s="173">
        <f>D37</f>
        <v>0</v>
      </c>
      <c r="E36" s="174">
        <f>D36+E37</f>
        <v>0</v>
      </c>
      <c r="F36" s="175">
        <f>E36+F37</f>
        <v>0</v>
      </c>
      <c r="G36" s="176"/>
      <c r="H36" s="472"/>
      <c r="I36" s="28"/>
      <c r="J36" s="173">
        <f>F36+J37</f>
        <v>0</v>
      </c>
      <c r="K36" s="174">
        <f>J36+K37</f>
        <v>0</v>
      </c>
      <c r="L36" s="174">
        <f>K36+L37</f>
        <v>0</v>
      </c>
      <c r="M36" s="177"/>
      <c r="N36" s="472"/>
      <c r="O36" s="28"/>
      <c r="P36" s="173">
        <f>L36+P37</f>
        <v>0</v>
      </c>
      <c r="Q36" s="174">
        <f>P36+Q37</f>
        <v>0</v>
      </c>
      <c r="R36" s="174">
        <f>Q36+R37</f>
        <v>0</v>
      </c>
      <c r="S36" s="177"/>
      <c r="T36" s="472"/>
      <c r="U36" s="28"/>
      <c r="V36" s="173">
        <f>R36+V37</f>
        <v>0</v>
      </c>
      <c r="W36" s="174">
        <f>V36+W37</f>
        <v>0</v>
      </c>
      <c r="X36" s="175">
        <f>W36+X37</f>
        <v>0</v>
      </c>
      <c r="Y36" s="192"/>
      <c r="Z36" s="472"/>
      <c r="AA36" s="126"/>
      <c r="AB36" s="60"/>
    </row>
    <row r="37" spans="1:29" ht="15" x14ac:dyDescent="0.2">
      <c r="A37" s="171" t="s">
        <v>69</v>
      </c>
      <c r="B37" s="483"/>
      <c r="C37" s="179" t="s">
        <v>18</v>
      </c>
      <c r="D37" s="180">
        <f>'HOJA DE TRABAJO DE LA UPE'!D46</f>
        <v>0</v>
      </c>
      <c r="E37" s="194">
        <f>'HOJA DE TRABAJO DE LA UPE'!E46</f>
        <v>0</v>
      </c>
      <c r="F37" s="195">
        <f>'HOJA DE TRABAJO DE LA UPE'!F46</f>
        <v>0</v>
      </c>
      <c r="G37" s="183"/>
      <c r="H37" s="473"/>
      <c r="I37" s="28"/>
      <c r="J37" s="180">
        <f>'HOJA DE TRABAJO DE LA UPE'!H46</f>
        <v>0</v>
      </c>
      <c r="K37" s="181">
        <f>'HOJA DE TRABAJO DE LA UPE'!I46</f>
        <v>0</v>
      </c>
      <c r="L37" s="181">
        <f>'HOJA DE TRABAJO DE LA UPE'!J46</f>
        <v>0</v>
      </c>
      <c r="M37" s="184"/>
      <c r="N37" s="473"/>
      <c r="O37" s="28"/>
      <c r="P37" s="180">
        <f>'HOJA DE TRABAJO DE LA UPE'!L46</f>
        <v>0</v>
      </c>
      <c r="Q37" s="181">
        <f>'HOJA DE TRABAJO DE LA UPE'!M46</f>
        <v>0</v>
      </c>
      <c r="R37" s="181">
        <f>'HOJA DE TRABAJO DE LA UPE'!N46</f>
        <v>0</v>
      </c>
      <c r="S37" s="184"/>
      <c r="T37" s="473"/>
      <c r="U37" s="28"/>
      <c r="V37" s="180">
        <f>'HOJA DE TRABAJO DE LA UPE'!P46</f>
        <v>0</v>
      </c>
      <c r="W37" s="181">
        <f>'HOJA DE TRABAJO DE LA UPE'!Q46</f>
        <v>0</v>
      </c>
      <c r="X37" s="182">
        <f>'HOJA DE TRABAJO DE LA UPE'!R46</f>
        <v>0</v>
      </c>
      <c r="Y37" s="190"/>
      <c r="Z37" s="473"/>
      <c r="AA37" s="126"/>
      <c r="AB37" s="59">
        <f>R36+V37+W37+X37</f>
        <v>0</v>
      </c>
    </row>
    <row r="38" spans="1:29" x14ac:dyDescent="0.2">
      <c r="A38" s="193"/>
      <c r="B38" s="197"/>
      <c r="C38" s="186"/>
      <c r="D38" s="198"/>
      <c r="E38" s="199"/>
      <c r="F38" s="200"/>
      <c r="G38" s="176"/>
      <c r="H38" s="471"/>
      <c r="I38" s="28"/>
      <c r="J38" s="198"/>
      <c r="K38" s="199"/>
      <c r="L38" s="199"/>
      <c r="M38" s="201"/>
      <c r="N38" s="471"/>
      <c r="O38" s="28"/>
      <c r="P38" s="198"/>
      <c r="Q38" s="199"/>
      <c r="R38" s="199"/>
      <c r="S38" s="201"/>
      <c r="T38" s="471"/>
      <c r="U38" s="28"/>
      <c r="V38" s="198"/>
      <c r="W38" s="199"/>
      <c r="X38" s="200"/>
      <c r="Y38" s="202"/>
      <c r="Z38" s="471"/>
      <c r="AA38" s="126"/>
      <c r="AB38" s="60"/>
    </row>
    <row r="39" spans="1:29" ht="15" x14ac:dyDescent="0.2">
      <c r="A39" s="171"/>
      <c r="B39" s="484" t="str">
        <f>'HOJA DE TRABAJO DE LA UPE'!D67</f>
        <v>AAA</v>
      </c>
      <c r="C39" s="172" t="s">
        <v>66</v>
      </c>
      <c r="D39" s="173">
        <f>D40</f>
        <v>0</v>
      </c>
      <c r="E39" s="174">
        <f>D39+E40</f>
        <v>0</v>
      </c>
      <c r="F39" s="175">
        <f>E39+F40</f>
        <v>0</v>
      </c>
      <c r="G39" s="176"/>
      <c r="H39" s="472"/>
      <c r="I39" s="28"/>
      <c r="J39" s="173">
        <f>F39+J40</f>
        <v>0</v>
      </c>
      <c r="K39" s="174">
        <f>J39+K40</f>
        <v>0</v>
      </c>
      <c r="L39" s="174">
        <f>K39+L40</f>
        <v>0</v>
      </c>
      <c r="M39" s="177"/>
      <c r="N39" s="472"/>
      <c r="O39" s="28"/>
      <c r="P39" s="173">
        <f>L39+P40</f>
        <v>0</v>
      </c>
      <c r="Q39" s="174">
        <f>P39+Q40</f>
        <v>0</v>
      </c>
      <c r="R39" s="174">
        <f>Q39+R40</f>
        <v>0</v>
      </c>
      <c r="S39" s="177"/>
      <c r="T39" s="472"/>
      <c r="U39" s="28"/>
      <c r="V39" s="173">
        <f>R39+V40</f>
        <v>0</v>
      </c>
      <c r="W39" s="174">
        <f>V39+W40</f>
        <v>0</v>
      </c>
      <c r="X39" s="175">
        <f>W39+X40</f>
        <v>0</v>
      </c>
      <c r="Y39" s="192"/>
      <c r="Z39" s="472"/>
      <c r="AA39" s="126"/>
      <c r="AB39" s="60"/>
    </row>
    <row r="40" spans="1:29" ht="15" x14ac:dyDescent="0.2">
      <c r="A40" s="171" t="s">
        <v>69</v>
      </c>
      <c r="B40" s="483"/>
      <c r="C40" s="179" t="s">
        <v>18</v>
      </c>
      <c r="D40" s="180">
        <f>'HOJA DE TRABAJO DE LA UPE'!D48</f>
        <v>0</v>
      </c>
      <c r="E40" s="194">
        <f>'HOJA DE TRABAJO DE LA UPE'!E48</f>
        <v>0</v>
      </c>
      <c r="F40" s="195">
        <f>'HOJA DE TRABAJO DE LA UPE'!F48</f>
        <v>0</v>
      </c>
      <c r="G40" s="183"/>
      <c r="H40" s="473"/>
      <c r="I40" s="28"/>
      <c r="J40" s="180">
        <f>'HOJA DE TRABAJO DE LA UPE'!H48</f>
        <v>0</v>
      </c>
      <c r="K40" s="181">
        <f>'HOJA DE TRABAJO DE LA UPE'!I48</f>
        <v>0</v>
      </c>
      <c r="L40" s="181">
        <f>'HOJA DE TRABAJO DE LA UPE'!J48</f>
        <v>0</v>
      </c>
      <c r="M40" s="184"/>
      <c r="N40" s="473"/>
      <c r="O40" s="28"/>
      <c r="P40" s="180">
        <f>'HOJA DE TRABAJO DE LA UPE'!L48</f>
        <v>0</v>
      </c>
      <c r="Q40" s="181">
        <f>'HOJA DE TRABAJO DE LA UPE'!M48</f>
        <v>0</v>
      </c>
      <c r="R40" s="181">
        <f>'HOJA DE TRABAJO DE LA UPE'!N48</f>
        <v>0</v>
      </c>
      <c r="S40" s="184"/>
      <c r="T40" s="473"/>
      <c r="U40" s="28"/>
      <c r="V40" s="180">
        <f>'HOJA DE TRABAJO DE LA UPE'!P48</f>
        <v>0</v>
      </c>
      <c r="W40" s="181">
        <f>'HOJA DE TRABAJO DE LA UPE'!Q48</f>
        <v>0</v>
      </c>
      <c r="X40" s="182">
        <f>'HOJA DE TRABAJO DE LA UPE'!R48</f>
        <v>0</v>
      </c>
      <c r="Y40" s="190"/>
      <c r="Z40" s="473"/>
      <c r="AA40" s="126"/>
      <c r="AB40" s="59">
        <f>R39+V40+W40+X40</f>
        <v>0</v>
      </c>
      <c r="AC40" s="14"/>
    </row>
    <row r="41" spans="1:29" x14ac:dyDescent="0.2">
      <c r="A41" s="193"/>
      <c r="B41" s="197"/>
      <c r="C41" s="186"/>
      <c r="D41" s="198"/>
      <c r="E41" s="199"/>
      <c r="F41" s="200"/>
      <c r="G41" s="176"/>
      <c r="H41" s="471"/>
      <c r="I41" s="28"/>
      <c r="J41" s="198"/>
      <c r="K41" s="199"/>
      <c r="L41" s="199"/>
      <c r="M41" s="201"/>
      <c r="N41" s="471"/>
      <c r="O41" s="28"/>
      <c r="P41" s="198"/>
      <c r="Q41" s="199"/>
      <c r="R41" s="199"/>
      <c r="S41" s="201"/>
      <c r="T41" s="471"/>
      <c r="U41" s="28"/>
      <c r="V41" s="198"/>
      <c r="W41" s="199"/>
      <c r="X41" s="200"/>
      <c r="Y41" s="202"/>
      <c r="Z41" s="471"/>
      <c r="AA41" s="126"/>
      <c r="AB41" s="60"/>
    </row>
    <row r="42" spans="1:29" ht="15" x14ac:dyDescent="0.2">
      <c r="A42" s="171"/>
      <c r="B42" s="484" t="str">
        <f>'HOJA DE TRABAJO DE LA UPE'!D68</f>
        <v>BBB</v>
      </c>
      <c r="C42" s="172" t="s">
        <v>66</v>
      </c>
      <c r="D42" s="173">
        <f>D43</f>
        <v>0</v>
      </c>
      <c r="E42" s="174">
        <f>D42+E43</f>
        <v>0</v>
      </c>
      <c r="F42" s="175">
        <f>E42+F43</f>
        <v>0</v>
      </c>
      <c r="G42" s="176"/>
      <c r="H42" s="472"/>
      <c r="I42" s="28"/>
      <c r="J42" s="173">
        <f>F42+J43</f>
        <v>0</v>
      </c>
      <c r="K42" s="174">
        <f>J42+K43</f>
        <v>0</v>
      </c>
      <c r="L42" s="174">
        <f>K42+L43</f>
        <v>0</v>
      </c>
      <c r="M42" s="177"/>
      <c r="N42" s="472"/>
      <c r="O42" s="28"/>
      <c r="P42" s="173">
        <f>L42+P43</f>
        <v>0</v>
      </c>
      <c r="Q42" s="174">
        <f>P42+Q43</f>
        <v>0</v>
      </c>
      <c r="R42" s="174">
        <f>Q42+R43</f>
        <v>0</v>
      </c>
      <c r="S42" s="177"/>
      <c r="T42" s="472"/>
      <c r="U42" s="28"/>
      <c r="V42" s="173">
        <f>R42+V43</f>
        <v>0</v>
      </c>
      <c r="W42" s="174">
        <f>V42+W43</f>
        <v>0</v>
      </c>
      <c r="X42" s="175">
        <f>W42+X43</f>
        <v>0</v>
      </c>
      <c r="Y42" s="192"/>
      <c r="Z42" s="472"/>
      <c r="AA42" s="126"/>
      <c r="AB42" s="60"/>
    </row>
    <row r="43" spans="1:29" ht="15" x14ac:dyDescent="0.2">
      <c r="A43" s="171" t="s">
        <v>69</v>
      </c>
      <c r="B43" s="483"/>
      <c r="C43" s="179" t="s">
        <v>18</v>
      </c>
      <c r="D43" s="180">
        <f>'HOJA DE TRABAJO DE LA UPE'!D50</f>
        <v>0</v>
      </c>
      <c r="E43" s="194">
        <f>'HOJA DE TRABAJO DE LA UPE'!E50</f>
        <v>0</v>
      </c>
      <c r="F43" s="195">
        <f>'HOJA DE TRABAJO DE LA UPE'!F50</f>
        <v>0</v>
      </c>
      <c r="G43" s="183"/>
      <c r="H43" s="473"/>
      <c r="I43" s="28"/>
      <c r="J43" s="180">
        <f>'HOJA DE TRABAJO DE LA UPE'!H50</f>
        <v>0</v>
      </c>
      <c r="K43" s="181">
        <f>'HOJA DE TRABAJO DE LA UPE'!I50</f>
        <v>0</v>
      </c>
      <c r="L43" s="181">
        <f>'HOJA DE TRABAJO DE LA UPE'!J50</f>
        <v>0</v>
      </c>
      <c r="M43" s="184"/>
      <c r="N43" s="473"/>
      <c r="O43" s="28"/>
      <c r="P43" s="180">
        <f>'HOJA DE TRABAJO DE LA UPE'!L50</f>
        <v>0</v>
      </c>
      <c r="Q43" s="181">
        <f>'HOJA DE TRABAJO DE LA UPE'!M50</f>
        <v>0</v>
      </c>
      <c r="R43" s="181">
        <f>'HOJA DE TRABAJO DE LA UPE'!N50</f>
        <v>0</v>
      </c>
      <c r="S43" s="184"/>
      <c r="T43" s="473"/>
      <c r="U43" s="28"/>
      <c r="V43" s="180">
        <f>'HOJA DE TRABAJO DE LA UPE'!P50</f>
        <v>0</v>
      </c>
      <c r="W43" s="181">
        <f>'HOJA DE TRABAJO DE LA UPE'!Q50</f>
        <v>0</v>
      </c>
      <c r="X43" s="182">
        <f>'HOJA DE TRABAJO DE LA UPE'!R50</f>
        <v>0</v>
      </c>
      <c r="Y43" s="190"/>
      <c r="Z43" s="473"/>
      <c r="AA43" s="126"/>
      <c r="AB43" s="59">
        <f>R42+V43+W43+X43</f>
        <v>0</v>
      </c>
      <c r="AC43" s="14"/>
    </row>
    <row r="44" spans="1:29" x14ac:dyDescent="0.2">
      <c r="A44" s="204"/>
      <c r="B44" s="205"/>
      <c r="C44" s="205"/>
      <c r="D44" s="206"/>
      <c r="E44" s="206"/>
      <c r="F44" s="206"/>
      <c r="G44" s="206"/>
      <c r="H44" s="206"/>
      <c r="I44" s="28"/>
      <c r="J44" s="206"/>
      <c r="K44" s="206"/>
      <c r="L44" s="207"/>
      <c r="M44" s="206"/>
      <c r="N44" s="206"/>
      <c r="O44" s="28"/>
      <c r="P44" s="206"/>
      <c r="Q44" s="206"/>
      <c r="R44" s="207"/>
      <c r="S44" s="206"/>
      <c r="T44" s="206"/>
      <c r="U44" s="206"/>
      <c r="V44" s="206"/>
      <c r="W44" s="206"/>
      <c r="X44" s="206"/>
      <c r="Y44" s="206"/>
      <c r="Z44" s="208"/>
      <c r="AA44" s="126"/>
      <c r="AB44" s="60"/>
    </row>
    <row r="45" spans="1:29" x14ac:dyDescent="0.2">
      <c r="A45" s="204"/>
      <c r="B45" s="205"/>
      <c r="C45" s="205"/>
      <c r="D45" s="206"/>
      <c r="E45" s="206"/>
      <c r="F45" s="206"/>
      <c r="G45" s="206"/>
      <c r="H45" s="206"/>
      <c r="I45" s="28"/>
      <c r="J45" s="206"/>
      <c r="K45" s="206"/>
      <c r="L45" s="206"/>
      <c r="M45" s="206"/>
      <c r="N45" s="206"/>
      <c r="O45" s="28"/>
      <c r="P45" s="206"/>
      <c r="Q45" s="206"/>
      <c r="R45" s="206"/>
      <c r="S45" s="206"/>
      <c r="T45" s="206"/>
      <c r="U45" s="206"/>
      <c r="V45" s="206"/>
      <c r="W45" s="206"/>
      <c r="X45" s="206"/>
      <c r="Y45" s="206"/>
      <c r="Z45" s="209"/>
      <c r="AA45" s="126"/>
      <c r="AB45" s="60"/>
    </row>
    <row r="46" spans="1:29" ht="13.5" thickBot="1" x14ac:dyDescent="0.25">
      <c r="A46" s="488" t="s">
        <v>20</v>
      </c>
      <c r="B46" s="481"/>
      <c r="C46" s="205"/>
      <c r="D46" s="210">
        <f>D13+D16+D19+D22+D25+D28+D31+D34+D37+D40+D43</f>
        <v>0</v>
      </c>
      <c r="E46" s="210">
        <f>E13+E16+E19+E22+E25+E28+E31+E34+E37+E40+E43</f>
        <v>0</v>
      </c>
      <c r="F46" s="210">
        <f>F13+F16+F19+F22+F25+F28+F31+F34+F37+F40+F43</f>
        <v>0</v>
      </c>
      <c r="G46" s="214"/>
      <c r="H46" s="214"/>
      <c r="I46" s="214"/>
      <c r="J46" s="210">
        <f>J13+J16+J19+J22+J25+J28+J31+J34+J37+J40+J43</f>
        <v>0</v>
      </c>
      <c r="K46" s="210">
        <f>K13+K16+K19+K22+K25+K28+K31+K34+K37+K40+K43</f>
        <v>0</v>
      </c>
      <c r="L46" s="210">
        <f>L13+L16+L19+L22+L25+L28+L31+L34+L37+L40+L43</f>
        <v>0</v>
      </c>
      <c r="M46" s="215"/>
      <c r="N46" s="214"/>
      <c r="O46" s="214"/>
      <c r="P46" s="210">
        <f>P13+P16+P19+P22+P25+P28+P31+P34+P37+P40+P43</f>
        <v>0</v>
      </c>
      <c r="Q46" s="210">
        <f>Q13+Q16+Q19+Q22+Q25+Q28+Q31+Q34+Q37+Q40+Q43</f>
        <v>0</v>
      </c>
      <c r="R46" s="210">
        <f>R13+R16+R19+R22+R25+R28+R31+R34+R37+R40+R43</f>
        <v>0</v>
      </c>
      <c r="S46" s="215"/>
      <c r="T46" s="212"/>
      <c r="U46" s="212"/>
      <c r="V46" s="210">
        <f>V13+V16+V19+V22+V25+V28+V31+V34+V37+V40+V43</f>
        <v>0</v>
      </c>
      <c r="W46" s="210">
        <f>W13+W16+W19+W22+W25+W28+W31+W34+W37+W40+W43</f>
        <v>0</v>
      </c>
      <c r="X46" s="210">
        <f>X13+X16+X19+X22+X25+X28+X31+X34+X37+X40+X43</f>
        <v>0</v>
      </c>
      <c r="Z46" s="209"/>
      <c r="AA46" s="126"/>
      <c r="AB46" s="59"/>
    </row>
    <row r="47" spans="1:29" ht="13.5" thickTop="1" x14ac:dyDescent="0.2">
      <c r="Y47" s="216"/>
      <c r="Z47" s="209"/>
      <c r="AA47" s="126"/>
      <c r="AB47" s="60"/>
    </row>
    <row r="48" spans="1:29" x14ac:dyDescent="0.2">
      <c r="A48" s="487" t="s">
        <v>19</v>
      </c>
      <c r="B48" s="481"/>
      <c r="C48" s="205"/>
      <c r="D48" s="174">
        <f>D12+D15+D18+D21+D24+D27+D30+D33+D36+D39+D42</f>
        <v>0</v>
      </c>
      <c r="E48" s="174">
        <f>E12+E15+E18+E21+E24+E27+E30+E33+E36+E39+E42</f>
        <v>0</v>
      </c>
      <c r="F48" s="174">
        <f>F12+F15+F18+F21+F24+F27+F30+F33+F36+F39+F42</f>
        <v>0</v>
      </c>
      <c r="G48" s="211"/>
      <c r="H48" s="211"/>
      <c r="I48" s="28"/>
      <c r="J48" s="174">
        <f>J12+J15+J18+J21+J24+J27+J30+J33+J36+J39+J42</f>
        <v>0</v>
      </c>
      <c r="K48" s="174">
        <f>K12+K15+K18+K21+K24+K27+K30+K33+K36+K39+K42</f>
        <v>0</v>
      </c>
      <c r="L48" s="174">
        <f>L12+L15+L18+L21+L24+L27+L30+L33+L36+L39+L42</f>
        <v>0</v>
      </c>
      <c r="M48" s="212"/>
      <c r="N48" s="211"/>
      <c r="O48" s="211"/>
      <c r="P48" s="174">
        <f>P12+P15+P18+P21+P24+P27+P30+P33+P36+P39+P42</f>
        <v>0</v>
      </c>
      <c r="Q48" s="174">
        <f>Q12+Q15+Q18+Q21+Q24+Q27+Q30+Q33+Q36+Q39+Q42</f>
        <v>0</v>
      </c>
      <c r="R48" s="174">
        <f>R12+R15+R18+R21+R24+R27+R30+R33+R36+R39+R42</f>
        <v>0</v>
      </c>
      <c r="S48" s="212"/>
      <c r="T48" s="211"/>
      <c r="U48" s="211"/>
      <c r="V48" s="174">
        <f>V12+V15+V18+V21+V24+V27+V30+V33+V36+V39+V42</f>
        <v>0</v>
      </c>
      <c r="W48" s="174">
        <f>W12+W15+W18+W21+W24+W27+W30+W33+W36+W39+W42</f>
        <v>0</v>
      </c>
      <c r="X48" s="174">
        <f>X12+X15+X18+X21+X24+X27+X30+X33+X36+X39+X42</f>
        <v>0</v>
      </c>
      <c r="Y48" s="213"/>
      <c r="Z48" s="217"/>
      <c r="AA48" s="126"/>
    </row>
    <row r="49" spans="1:28" x14ac:dyDescent="0.2">
      <c r="A49" s="204"/>
      <c r="B49" s="205"/>
      <c r="C49" s="205"/>
      <c r="D49" s="211"/>
      <c r="E49" s="211"/>
      <c r="F49" s="211"/>
      <c r="G49" s="211"/>
      <c r="H49" s="211"/>
      <c r="I49" s="211"/>
      <c r="J49" s="211"/>
      <c r="K49" s="211"/>
      <c r="L49" s="211"/>
      <c r="M49" s="211"/>
      <c r="N49" s="211"/>
      <c r="O49" s="211"/>
      <c r="P49" s="211"/>
      <c r="Q49" s="211"/>
      <c r="R49" s="211"/>
      <c r="S49" s="211"/>
      <c r="T49" s="211"/>
      <c r="U49" s="211"/>
      <c r="V49" s="211"/>
      <c r="W49" s="211"/>
      <c r="X49" s="211"/>
      <c r="Y49" s="206"/>
      <c r="Z49" s="209"/>
      <c r="AA49" s="126"/>
    </row>
    <row r="50" spans="1:28" x14ac:dyDescent="0.2">
      <c r="A50" s="480" t="s">
        <v>139</v>
      </c>
      <c r="B50" s="481"/>
      <c r="C50" s="205"/>
      <c r="D50" s="211"/>
      <c r="E50" s="211"/>
      <c r="F50" s="218">
        <f>D46+E46+F46</f>
        <v>0</v>
      </c>
      <c r="G50" s="211"/>
      <c r="H50" s="211"/>
      <c r="I50" s="211"/>
      <c r="J50" s="211"/>
      <c r="K50" s="211"/>
      <c r="L50" s="218">
        <f>J46+K46+L46</f>
        <v>0</v>
      </c>
      <c r="M50" s="218"/>
      <c r="N50" s="212"/>
      <c r="O50" s="211"/>
      <c r="P50" s="211"/>
      <c r="Q50" s="211"/>
      <c r="R50" s="218">
        <f>P46+Q46+R46</f>
        <v>0</v>
      </c>
      <c r="S50" s="218"/>
      <c r="T50" s="212"/>
      <c r="U50" s="211"/>
      <c r="V50" s="211"/>
      <c r="W50" s="211"/>
      <c r="X50" s="218">
        <f>V46+W46+X46</f>
        <v>0</v>
      </c>
      <c r="Y50" s="219"/>
      <c r="Z50" s="209"/>
      <c r="AA50" s="126"/>
      <c r="AB50" s="61"/>
    </row>
    <row r="51" spans="1:28" ht="13.5" thickBot="1" x14ac:dyDescent="0.25">
      <c r="A51" s="220"/>
      <c r="B51" s="221"/>
      <c r="C51" s="221"/>
      <c r="D51" s="221"/>
      <c r="E51" s="221"/>
      <c r="F51" s="221"/>
      <c r="G51" s="221"/>
      <c r="H51" s="221"/>
      <c r="I51" s="222"/>
      <c r="J51" s="222"/>
      <c r="K51" s="222"/>
      <c r="L51" s="222"/>
      <c r="M51" s="222"/>
      <c r="N51" s="222"/>
      <c r="O51" s="222"/>
      <c r="P51" s="222"/>
      <c r="Q51" s="222"/>
      <c r="R51" s="222"/>
      <c r="S51" s="222"/>
      <c r="T51" s="222"/>
      <c r="U51" s="222"/>
      <c r="V51" s="222"/>
      <c r="W51" s="222"/>
      <c r="X51" s="222"/>
      <c r="Y51" s="222"/>
      <c r="Z51" s="223"/>
      <c r="AA51" s="126"/>
    </row>
    <row r="52" spans="1:28" x14ac:dyDescent="0.2">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8" x14ac:dyDescent="0.2">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8" x14ac:dyDescent="0.2">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28" x14ac:dyDescent="0.2">
      <c r="A55" s="51"/>
      <c r="B55" s="51"/>
      <c r="C55" s="51"/>
      <c r="D55" s="51"/>
      <c r="E55" s="51"/>
      <c r="F55" s="51"/>
      <c r="G55" s="51"/>
      <c r="H55" s="51"/>
      <c r="I55" s="51"/>
      <c r="J55" s="96"/>
      <c r="K55" s="96"/>
      <c r="L55" s="96"/>
      <c r="M55" s="96"/>
      <c r="N55" s="95"/>
      <c r="O55" s="52"/>
      <c r="P55" s="52"/>
      <c r="Q55" s="52"/>
      <c r="R55" s="52"/>
      <c r="S55" s="52"/>
      <c r="T55" s="95"/>
      <c r="U55" s="95"/>
      <c r="V55" s="96"/>
      <c r="W55" s="96"/>
      <c r="X55" s="51"/>
      <c r="Y55" s="52"/>
      <c r="Z55" s="51"/>
    </row>
    <row r="56" spans="1:28" x14ac:dyDescent="0.2">
      <c r="A56" s="51"/>
      <c r="B56" s="51"/>
      <c r="C56" s="51"/>
      <c r="D56" s="474" t="s">
        <v>22</v>
      </c>
      <c r="E56" s="474"/>
      <c r="F56" s="474"/>
      <c r="G56" s="51"/>
      <c r="H56" s="51"/>
      <c r="I56" s="51"/>
      <c r="J56" s="474" t="s">
        <v>23</v>
      </c>
      <c r="K56" s="474"/>
      <c r="L56" s="474"/>
      <c r="M56" s="474"/>
      <c r="N56" s="474"/>
      <c r="O56" s="52"/>
      <c r="P56" s="51"/>
      <c r="Q56" s="51"/>
      <c r="R56" s="51"/>
      <c r="S56" s="97"/>
      <c r="T56" s="477" t="s">
        <v>24</v>
      </c>
      <c r="U56" s="477"/>
      <c r="V56" s="477"/>
      <c r="W56" s="477"/>
      <c r="X56" s="51"/>
      <c r="Y56" s="97"/>
      <c r="Z56" s="51"/>
    </row>
    <row r="57" spans="1:28" x14ac:dyDescent="0.2">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28" x14ac:dyDescent="0.2">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28" x14ac:dyDescent="0.2">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8" ht="29.25" customHeight="1" x14ac:dyDescent="0.2">
      <c r="A60" s="478" t="s">
        <v>231</v>
      </c>
      <c r="B60" s="479"/>
      <c r="C60" s="479"/>
      <c r="D60" s="479"/>
      <c r="E60" s="479"/>
      <c r="F60" s="479"/>
      <c r="G60" s="479"/>
      <c r="H60" s="479"/>
      <c r="I60" s="479"/>
      <c r="J60" s="479"/>
      <c r="K60" s="479"/>
      <c r="L60" s="479"/>
      <c r="M60" s="479"/>
      <c r="N60" s="479"/>
      <c r="O60" s="479"/>
      <c r="P60" s="479"/>
      <c r="Q60" s="479"/>
      <c r="R60" s="479"/>
      <c r="S60" s="479"/>
      <c r="T60" s="479"/>
      <c r="U60" s="479"/>
      <c r="V60" s="479"/>
      <c r="W60" s="479"/>
      <c r="X60" s="479"/>
      <c r="Y60" s="479"/>
      <c r="Z60" s="479"/>
      <c r="AB60" s="62"/>
    </row>
    <row r="61" spans="1:28" x14ac:dyDescent="0.2">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8" x14ac:dyDescent="0.2">
      <c r="A62" s="98" t="s">
        <v>67</v>
      </c>
      <c r="B62" s="475"/>
      <c r="C62" s="476"/>
      <c r="D62" s="476"/>
      <c r="E62" s="476"/>
      <c r="F62" s="476"/>
      <c r="G62" s="476"/>
      <c r="H62" s="476"/>
      <c r="I62" s="476"/>
      <c r="J62" s="476"/>
      <c r="K62" s="476"/>
      <c r="L62" s="476"/>
      <c r="M62" s="476"/>
      <c r="N62" s="476"/>
      <c r="O62" s="476"/>
      <c r="P62" s="476"/>
      <c r="Q62" s="476"/>
      <c r="R62" s="476"/>
      <c r="S62" s="476"/>
      <c r="T62" s="476"/>
      <c r="U62" s="476"/>
      <c r="V62" s="476"/>
      <c r="W62" s="476"/>
      <c r="X62" s="476"/>
      <c r="Y62" s="476"/>
      <c r="Z62" s="476"/>
    </row>
    <row r="63" spans="1:28" x14ac:dyDescent="0.2">
      <c r="A63" s="99" t="s">
        <v>110</v>
      </c>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spans="1:28" x14ac:dyDescent="0.2">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sheetData>
  <mergeCells count="85">
    <mergeCell ref="A50:B50"/>
    <mergeCell ref="B12:B13"/>
    <mergeCell ref="B36:B37"/>
    <mergeCell ref="B42:B43"/>
    <mergeCell ref="B15:B16"/>
    <mergeCell ref="B18:B19"/>
    <mergeCell ref="B21:B22"/>
    <mergeCell ref="B24:B25"/>
    <mergeCell ref="B27:B28"/>
    <mergeCell ref="B30:B31"/>
    <mergeCell ref="B33:B34"/>
    <mergeCell ref="A48:B48"/>
    <mergeCell ref="A46:B46"/>
    <mergeCell ref="B39:B40"/>
    <mergeCell ref="T14:T16"/>
    <mergeCell ref="T17:T19"/>
    <mergeCell ref="T20:T22"/>
    <mergeCell ref="T23:T25"/>
    <mergeCell ref="T32:T34"/>
    <mergeCell ref="B62:Z62"/>
    <mergeCell ref="Z14:Z16"/>
    <mergeCell ref="Z17:Z19"/>
    <mergeCell ref="Z20:Z22"/>
    <mergeCell ref="Z35:Z37"/>
    <mergeCell ref="J56:N56"/>
    <mergeCell ref="T56:W56"/>
    <mergeCell ref="Z23:Z25"/>
    <mergeCell ref="H29:H31"/>
    <mergeCell ref="N29:N31"/>
    <mergeCell ref="Z26:Z28"/>
    <mergeCell ref="A60:Z60"/>
    <mergeCell ref="N14:N16"/>
    <mergeCell ref="N17:N19"/>
    <mergeCell ref="N41:N43"/>
    <mergeCell ref="T26:T28"/>
    <mergeCell ref="D56:F56"/>
    <mergeCell ref="T41:T43"/>
    <mergeCell ref="T29:T31"/>
    <mergeCell ref="Z29:Z31"/>
    <mergeCell ref="Z32:Z34"/>
    <mergeCell ref="Z41:Z43"/>
    <mergeCell ref="H35:H37"/>
    <mergeCell ref="H41:H43"/>
    <mergeCell ref="N35:N37"/>
    <mergeCell ref="T35:T37"/>
    <mergeCell ref="N32:N34"/>
    <mergeCell ref="H38:H40"/>
    <mergeCell ref="N38:N40"/>
    <mergeCell ref="T38:T40"/>
    <mergeCell ref="Z38:Z40"/>
    <mergeCell ref="H14:H16"/>
    <mergeCell ref="H20:H22"/>
    <mergeCell ref="N23:N25"/>
    <mergeCell ref="H32:H34"/>
    <mergeCell ref="N10:N13"/>
    <mergeCell ref="H26:H28"/>
    <mergeCell ref="H23:H25"/>
    <mergeCell ref="H17:H19"/>
    <mergeCell ref="N26:N28"/>
    <mergeCell ref="N20:N22"/>
    <mergeCell ref="T10:T13"/>
    <mergeCell ref="Z10:Z13"/>
    <mergeCell ref="N8:N9"/>
    <mergeCell ref="D7:H7"/>
    <mergeCell ref="D8:F8"/>
    <mergeCell ref="J8:L8"/>
    <mergeCell ref="H8:H9"/>
    <mergeCell ref="V8:X8"/>
    <mergeCell ref="H10:H13"/>
    <mergeCell ref="A10:A11"/>
    <mergeCell ref="J7:N7"/>
    <mergeCell ref="A1:N1"/>
    <mergeCell ref="B7:B9"/>
    <mergeCell ref="C7:C9"/>
    <mergeCell ref="A6:Z6"/>
    <mergeCell ref="A2:J2"/>
    <mergeCell ref="A3:H3"/>
    <mergeCell ref="A4:H4"/>
    <mergeCell ref="A5:H5"/>
    <mergeCell ref="P8:R8"/>
    <mergeCell ref="P7:T7"/>
    <mergeCell ref="Z8:Z9"/>
    <mergeCell ref="V7:Z7"/>
    <mergeCell ref="A7:A9"/>
    <mergeCell ref="T8:T9"/>
  </mergeCells>
  <printOptions horizontalCentered="1"/>
  <pageMargins left="0.78740157480314965" right="0.39370078740157483" top="0.39370078740157483" bottom="0.39370078740157483" header="0" footer="0"/>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A65"/>
  <sheetViews>
    <sheetView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12.7109375" bestFit="1" customWidth="1"/>
  </cols>
  <sheetData>
    <row r="1" spans="1:24" ht="18.75" customHeight="1" x14ac:dyDescent="0.2">
      <c r="A1" s="502" t="s">
        <v>0</v>
      </c>
      <c r="B1" s="502"/>
      <c r="C1" s="502"/>
      <c r="D1" s="502"/>
      <c r="E1" s="502"/>
      <c r="F1" s="502"/>
      <c r="G1" s="502"/>
      <c r="H1" s="502"/>
      <c r="I1" s="502"/>
      <c r="J1" s="502"/>
      <c r="K1" s="502"/>
      <c r="L1" s="502"/>
      <c r="M1" s="502"/>
      <c r="N1" s="502"/>
      <c r="O1" s="502"/>
      <c r="P1" s="502"/>
      <c r="Q1" s="502"/>
      <c r="R1" s="502"/>
      <c r="S1" s="502"/>
      <c r="T1" s="502"/>
      <c r="U1" s="116"/>
    </row>
    <row r="2" spans="1:24" ht="12" customHeight="1" x14ac:dyDescent="0.2">
      <c r="A2" s="503" t="s">
        <v>99</v>
      </c>
      <c r="B2" s="504"/>
      <c r="C2" s="504"/>
      <c r="D2" s="504"/>
      <c r="E2" s="504"/>
      <c r="F2" s="504"/>
      <c r="G2" s="504"/>
      <c r="H2" s="504"/>
      <c r="I2" s="504"/>
      <c r="J2" s="504"/>
      <c r="K2" s="504"/>
      <c r="L2" s="504"/>
      <c r="M2" s="504"/>
      <c r="N2" s="504"/>
      <c r="O2" s="504"/>
      <c r="P2" s="504"/>
      <c r="Q2" s="504"/>
      <c r="R2" s="116"/>
      <c r="S2" s="116"/>
      <c r="T2" s="116"/>
      <c r="U2" s="116"/>
    </row>
    <row r="3" spans="1:24" ht="14.25" customHeight="1" x14ac:dyDescent="0.2">
      <c r="A3" s="503" t="s">
        <v>111</v>
      </c>
      <c r="B3" s="504"/>
      <c r="C3" s="504"/>
      <c r="D3" s="504"/>
      <c r="E3" s="504"/>
      <c r="F3" s="504"/>
      <c r="G3" s="504"/>
      <c r="H3" s="504"/>
      <c r="I3" s="504"/>
      <c r="J3" s="504"/>
      <c r="K3" s="504"/>
      <c r="L3" s="504"/>
      <c r="M3" s="504"/>
      <c r="N3" s="504"/>
      <c r="O3" s="504"/>
      <c r="P3" s="504"/>
      <c r="Q3" s="504"/>
      <c r="R3" s="504"/>
      <c r="S3" s="504"/>
      <c r="T3" s="504"/>
      <c r="U3" s="117"/>
    </row>
    <row r="4" spans="1:24" ht="13.5" customHeight="1" x14ac:dyDescent="0.2">
      <c r="A4" s="505" t="s">
        <v>1</v>
      </c>
      <c r="B4" s="506"/>
      <c r="C4" s="506"/>
      <c r="D4" s="506"/>
      <c r="E4" s="506"/>
      <c r="F4" s="506"/>
      <c r="G4" s="506"/>
      <c r="H4" s="506"/>
      <c r="I4" s="506"/>
      <c r="J4" s="506"/>
      <c r="K4" s="506"/>
      <c r="L4" s="506"/>
      <c r="M4" s="506"/>
      <c r="N4" s="506"/>
      <c r="O4" s="506"/>
      <c r="P4" s="506"/>
      <c r="Q4" s="506"/>
      <c r="R4" s="506"/>
      <c r="S4" s="506"/>
      <c r="T4" s="506"/>
      <c r="U4" s="118"/>
    </row>
    <row r="5" spans="1:24" ht="14.25" customHeight="1" x14ac:dyDescent="0.2">
      <c r="A5" s="507" t="s">
        <v>112</v>
      </c>
      <c r="B5" s="508"/>
      <c r="C5" s="508"/>
      <c r="D5" s="508"/>
      <c r="E5" s="508"/>
      <c r="F5" s="508"/>
      <c r="G5" s="508"/>
      <c r="H5" s="508"/>
      <c r="I5" s="508"/>
      <c r="J5" s="508"/>
      <c r="K5" s="508"/>
      <c r="L5" s="508"/>
      <c r="M5" s="508"/>
      <c r="N5" s="508"/>
      <c r="O5" s="508"/>
      <c r="P5" s="508"/>
      <c r="Q5" s="508"/>
      <c r="R5" s="509"/>
      <c r="S5" s="509"/>
      <c r="T5" s="509"/>
      <c r="U5" s="118"/>
    </row>
    <row r="6" spans="1:24" ht="18" x14ac:dyDescent="0.2">
      <c r="A6" s="510" t="s">
        <v>93</v>
      </c>
      <c r="B6" s="510"/>
      <c r="C6" s="510"/>
      <c r="D6" s="510"/>
      <c r="E6" s="510"/>
      <c r="F6" s="510"/>
      <c r="G6" s="510"/>
      <c r="H6" s="510"/>
      <c r="I6" s="510"/>
      <c r="J6" s="510"/>
      <c r="K6" s="510"/>
      <c r="L6" s="510"/>
      <c r="M6" s="510"/>
      <c r="N6" s="510"/>
      <c r="O6" s="510"/>
      <c r="P6" s="511"/>
      <c r="Q6" s="106"/>
      <c r="R6" s="512" t="s">
        <v>113</v>
      </c>
      <c r="S6" s="510"/>
      <c r="T6" s="510"/>
      <c r="U6" s="511"/>
      <c r="V6" s="36"/>
    </row>
    <row r="7" spans="1:24" ht="30" customHeight="1" x14ac:dyDescent="0.2">
      <c r="A7" s="492" t="s">
        <v>2</v>
      </c>
      <c r="B7" s="499" t="s">
        <v>3</v>
      </c>
      <c r="C7" s="500"/>
      <c r="D7" s="500"/>
      <c r="E7" s="500"/>
      <c r="F7" s="500"/>
      <c r="G7" s="500"/>
      <c r="H7" s="500"/>
      <c r="I7" s="500"/>
      <c r="J7" s="500"/>
      <c r="K7" s="500"/>
      <c r="L7" s="500"/>
      <c r="M7" s="500"/>
      <c r="N7" s="500"/>
      <c r="O7" s="500"/>
      <c r="P7" s="501"/>
      <c r="Q7" s="29"/>
      <c r="R7" s="45"/>
      <c r="S7" s="45"/>
      <c r="T7" s="45"/>
      <c r="U7" s="46"/>
    </row>
    <row r="8" spans="1:24" ht="25.5" customHeight="1" x14ac:dyDescent="0.2">
      <c r="A8" s="493"/>
      <c r="B8" s="494" t="s">
        <v>100</v>
      </c>
      <c r="C8" s="25"/>
      <c r="D8" s="495" t="s">
        <v>4</v>
      </c>
      <c r="E8" s="27"/>
      <c r="F8" s="513" t="s">
        <v>5</v>
      </c>
      <c r="G8" s="514"/>
      <c r="H8" s="515"/>
      <c r="I8" s="25"/>
      <c r="J8" s="498" t="s">
        <v>101</v>
      </c>
      <c r="K8" s="498"/>
      <c r="L8" s="498"/>
      <c r="M8" s="27"/>
      <c r="N8" s="498" t="s">
        <v>6</v>
      </c>
      <c r="O8" s="27"/>
      <c r="P8" s="498" t="s">
        <v>7</v>
      </c>
      <c r="Q8" s="27"/>
      <c r="R8" s="498" t="s">
        <v>8</v>
      </c>
      <c r="S8" s="498"/>
      <c r="T8" s="498"/>
      <c r="U8" s="498"/>
    </row>
    <row r="9" spans="1:24" ht="27.75" customHeight="1" x14ac:dyDescent="0.2">
      <c r="A9" s="493"/>
      <c r="B9" s="494"/>
      <c r="C9" s="26"/>
      <c r="D9" s="495"/>
      <c r="E9" s="28"/>
      <c r="F9" s="47" t="s">
        <v>9</v>
      </c>
      <c r="G9" s="47" t="s">
        <v>10</v>
      </c>
      <c r="H9" s="47" t="s">
        <v>11</v>
      </c>
      <c r="I9" s="26"/>
      <c r="J9" s="47" t="s">
        <v>9</v>
      </c>
      <c r="K9" s="47" t="s">
        <v>10</v>
      </c>
      <c r="L9" s="47" t="s">
        <v>11</v>
      </c>
      <c r="M9" s="28"/>
      <c r="N9" s="492"/>
      <c r="O9" s="28"/>
      <c r="P9" s="492"/>
      <c r="Q9" s="28"/>
      <c r="R9" s="47" t="s">
        <v>9</v>
      </c>
      <c r="S9" s="47" t="s">
        <v>10</v>
      </c>
      <c r="T9" s="47" t="s">
        <v>11</v>
      </c>
      <c r="U9" s="281" t="s">
        <v>240</v>
      </c>
    </row>
    <row r="10" spans="1:24" s="10" customFormat="1" ht="6" customHeight="1" thickBot="1" x14ac:dyDescent="0.45">
      <c r="A10" s="489"/>
      <c r="B10" s="490"/>
      <c r="C10" s="490"/>
      <c r="D10" s="490"/>
      <c r="E10" s="490"/>
      <c r="F10" s="490"/>
      <c r="G10" s="490"/>
      <c r="H10" s="490"/>
      <c r="I10" s="490"/>
      <c r="J10" s="490"/>
      <c r="K10" s="490"/>
      <c r="L10" s="490"/>
      <c r="M10" s="490"/>
      <c r="N10" s="490"/>
      <c r="O10" s="490"/>
      <c r="P10" s="490"/>
      <c r="Q10" s="490"/>
      <c r="R10" s="490"/>
      <c r="S10" s="490"/>
      <c r="T10" s="490"/>
      <c r="U10" s="491"/>
      <c r="X10"/>
    </row>
    <row r="11" spans="1:24" s="10" customFormat="1" ht="13.5" customHeight="1" x14ac:dyDescent="0.2">
      <c r="A11" s="139" t="e">
        <f>VLOOKUP('HOJA DE TRABAJO DE LA UPE'!$A$2,Hoja1!$B$2:$C$35,2,FALSE)</f>
        <v>#N/A</v>
      </c>
      <c r="B11" s="385"/>
      <c r="C11" s="385"/>
      <c r="D11" s="386"/>
      <c r="E11" s="67"/>
      <c r="F11" s="76"/>
      <c r="G11" s="76"/>
      <c r="H11" s="76"/>
      <c r="I11" s="68"/>
      <c r="J11" s="76"/>
      <c r="K11" s="76"/>
      <c r="L11" s="76"/>
      <c r="M11" s="68"/>
      <c r="N11" s="69"/>
      <c r="O11" s="68"/>
      <c r="P11" s="65"/>
      <c r="Q11" s="64"/>
      <c r="R11" s="68">
        <f t="shared" ref="R11:R49" si="0">F11*J11</f>
        <v>0</v>
      </c>
      <c r="S11" s="68">
        <f t="shared" ref="S11:S49" si="1">G11*K11</f>
        <v>0</v>
      </c>
      <c r="T11" s="68">
        <f t="shared" ref="T11:T49" si="2">H11*L11</f>
        <v>0</v>
      </c>
      <c r="U11" s="73">
        <f t="shared" ref="U11:U49" si="3">R11+S11+T11</f>
        <v>0</v>
      </c>
      <c r="W11" s="318"/>
      <c r="X11" s="318"/>
    </row>
    <row r="12" spans="1:24" s="10" customFormat="1" x14ac:dyDescent="0.2">
      <c r="A12" s="43" t="s">
        <v>69</v>
      </c>
      <c r="B12" s="387"/>
      <c r="C12" s="388"/>
      <c r="D12" s="389"/>
      <c r="E12" s="70"/>
      <c r="F12" s="75"/>
      <c r="G12" s="75"/>
      <c r="H12" s="75"/>
      <c r="I12" s="72"/>
      <c r="J12" s="75"/>
      <c r="K12" s="75"/>
      <c r="L12" s="75"/>
      <c r="M12" s="72"/>
      <c r="N12" s="72"/>
      <c r="O12" s="72"/>
      <c r="P12" s="63"/>
      <c r="Q12" s="66"/>
      <c r="R12" s="71">
        <f t="shared" si="0"/>
        <v>0</v>
      </c>
      <c r="S12" s="71">
        <f t="shared" si="1"/>
        <v>0</v>
      </c>
      <c r="T12" s="71">
        <f t="shared" si="2"/>
        <v>0</v>
      </c>
      <c r="U12" s="74">
        <f t="shared" si="3"/>
        <v>0</v>
      </c>
      <c r="W12" s="318"/>
      <c r="X12" s="318"/>
    </row>
    <row r="13" spans="1:24" s="10" customFormat="1" x14ac:dyDescent="0.2">
      <c r="A13" s="43" t="s">
        <v>69</v>
      </c>
      <c r="B13" s="387"/>
      <c r="C13" s="388"/>
      <c r="D13" s="389"/>
      <c r="E13" s="70"/>
      <c r="F13" s="75"/>
      <c r="G13" s="75"/>
      <c r="H13" s="75"/>
      <c r="I13" s="72"/>
      <c r="J13" s="75"/>
      <c r="K13" s="75"/>
      <c r="L13" s="75"/>
      <c r="M13" s="72"/>
      <c r="N13" s="72"/>
      <c r="O13" s="72"/>
      <c r="P13" s="63"/>
      <c r="Q13" s="66"/>
      <c r="R13" s="71">
        <f t="shared" si="0"/>
        <v>0</v>
      </c>
      <c r="S13" s="71">
        <f t="shared" si="1"/>
        <v>0</v>
      </c>
      <c r="T13" s="71">
        <f t="shared" si="2"/>
        <v>0</v>
      </c>
      <c r="U13" s="74">
        <f t="shared" si="3"/>
        <v>0</v>
      </c>
      <c r="W13" s="318"/>
      <c r="X13" s="318"/>
    </row>
    <row r="14" spans="1:24" s="10" customFormat="1" x14ac:dyDescent="0.2">
      <c r="A14" s="43" t="s">
        <v>69</v>
      </c>
      <c r="B14" s="387"/>
      <c r="C14" s="388"/>
      <c r="D14" s="389"/>
      <c r="E14" s="70"/>
      <c r="F14" s="75"/>
      <c r="G14" s="75"/>
      <c r="H14" s="75"/>
      <c r="I14" s="72"/>
      <c r="J14" s="75"/>
      <c r="K14" s="75"/>
      <c r="L14" s="75"/>
      <c r="M14" s="72"/>
      <c r="N14" s="72"/>
      <c r="O14" s="72"/>
      <c r="P14" s="63"/>
      <c r="Q14" s="66"/>
      <c r="R14" s="71">
        <f t="shared" si="0"/>
        <v>0</v>
      </c>
      <c r="S14" s="71">
        <f t="shared" si="1"/>
        <v>0</v>
      </c>
      <c r="T14" s="71">
        <f t="shared" si="2"/>
        <v>0</v>
      </c>
      <c r="U14" s="74">
        <f t="shared" si="3"/>
        <v>0</v>
      </c>
      <c r="W14" s="318"/>
      <c r="X14" s="318"/>
    </row>
    <row r="15" spans="1:24" s="10" customFormat="1" x14ac:dyDescent="0.2">
      <c r="A15" s="43" t="s">
        <v>69</v>
      </c>
      <c r="B15" s="387"/>
      <c r="C15" s="388"/>
      <c r="D15" s="389"/>
      <c r="E15" s="70"/>
      <c r="F15" s="75"/>
      <c r="G15" s="75"/>
      <c r="H15" s="75"/>
      <c r="I15" s="72"/>
      <c r="J15" s="75"/>
      <c r="K15" s="75"/>
      <c r="L15" s="75"/>
      <c r="M15" s="72"/>
      <c r="N15" s="72"/>
      <c r="O15" s="72"/>
      <c r="P15" s="63"/>
      <c r="Q15" s="66"/>
      <c r="R15" s="71">
        <f t="shared" si="0"/>
        <v>0</v>
      </c>
      <c r="S15" s="71">
        <f t="shared" si="1"/>
        <v>0</v>
      </c>
      <c r="T15" s="71">
        <f t="shared" si="2"/>
        <v>0</v>
      </c>
      <c r="U15" s="74">
        <f t="shared" si="3"/>
        <v>0</v>
      </c>
      <c r="W15" s="318"/>
      <c r="X15" s="318"/>
    </row>
    <row r="16" spans="1:24" s="10" customFormat="1" x14ac:dyDescent="0.2">
      <c r="A16" s="43" t="s">
        <v>69</v>
      </c>
      <c r="B16" s="387"/>
      <c r="C16" s="388"/>
      <c r="D16" s="389"/>
      <c r="E16" s="70"/>
      <c r="F16" s="75"/>
      <c r="G16" s="75"/>
      <c r="H16" s="75"/>
      <c r="I16" s="72"/>
      <c r="J16" s="75"/>
      <c r="K16" s="75"/>
      <c r="L16" s="75"/>
      <c r="M16" s="72"/>
      <c r="N16" s="72"/>
      <c r="O16" s="72"/>
      <c r="P16" s="63"/>
      <c r="Q16" s="66"/>
      <c r="R16" s="71">
        <f t="shared" si="0"/>
        <v>0</v>
      </c>
      <c r="S16" s="71">
        <f t="shared" si="1"/>
        <v>0</v>
      </c>
      <c r="T16" s="71">
        <f t="shared" si="2"/>
        <v>0</v>
      </c>
      <c r="U16" s="74">
        <f t="shared" si="3"/>
        <v>0</v>
      </c>
      <c r="W16" s="318"/>
      <c r="X16" s="318"/>
    </row>
    <row r="17" spans="1:24" s="10" customFormat="1" x14ac:dyDescent="0.2">
      <c r="A17" s="43" t="s">
        <v>69</v>
      </c>
      <c r="B17" s="387"/>
      <c r="C17" s="388"/>
      <c r="D17" s="389"/>
      <c r="E17" s="70"/>
      <c r="F17" s="75"/>
      <c r="G17" s="75"/>
      <c r="H17" s="75"/>
      <c r="I17" s="72"/>
      <c r="J17" s="75"/>
      <c r="K17" s="75"/>
      <c r="L17" s="75"/>
      <c r="M17" s="72"/>
      <c r="N17" s="72"/>
      <c r="O17" s="72"/>
      <c r="P17" s="63"/>
      <c r="Q17" s="66"/>
      <c r="R17" s="71">
        <f t="shared" si="0"/>
        <v>0</v>
      </c>
      <c r="S17" s="71">
        <f t="shared" si="1"/>
        <v>0</v>
      </c>
      <c r="T17" s="71">
        <f t="shared" si="2"/>
        <v>0</v>
      </c>
      <c r="U17" s="74">
        <f t="shared" si="3"/>
        <v>0</v>
      </c>
      <c r="W17" s="318"/>
      <c r="X17" s="318"/>
    </row>
    <row r="18" spans="1:24" s="10" customFormat="1" x14ac:dyDescent="0.2">
      <c r="A18" s="43" t="s">
        <v>69</v>
      </c>
      <c r="B18" s="387"/>
      <c r="C18" s="388"/>
      <c r="D18" s="389"/>
      <c r="E18" s="70"/>
      <c r="F18" s="75"/>
      <c r="G18" s="75"/>
      <c r="H18" s="75"/>
      <c r="I18" s="72"/>
      <c r="J18" s="75"/>
      <c r="K18" s="75"/>
      <c r="L18" s="75"/>
      <c r="M18" s="72"/>
      <c r="N18" s="72"/>
      <c r="O18" s="72"/>
      <c r="P18" s="63"/>
      <c r="Q18" s="66"/>
      <c r="R18" s="71">
        <f t="shared" si="0"/>
        <v>0</v>
      </c>
      <c r="S18" s="71">
        <f t="shared" si="1"/>
        <v>0</v>
      </c>
      <c r="T18" s="71">
        <f t="shared" si="2"/>
        <v>0</v>
      </c>
      <c r="U18" s="74">
        <f t="shared" si="3"/>
        <v>0</v>
      </c>
      <c r="W18" s="318"/>
      <c r="X18" s="318"/>
    </row>
    <row r="19" spans="1:24" s="10" customFormat="1" x14ac:dyDescent="0.2">
      <c r="A19" s="43" t="s">
        <v>69</v>
      </c>
      <c r="B19" s="387"/>
      <c r="C19" s="388"/>
      <c r="D19" s="389"/>
      <c r="E19" s="70"/>
      <c r="F19" s="75"/>
      <c r="G19" s="75"/>
      <c r="H19" s="75"/>
      <c r="I19" s="72"/>
      <c r="J19" s="75"/>
      <c r="K19" s="75"/>
      <c r="L19" s="75"/>
      <c r="M19" s="72"/>
      <c r="N19" s="72"/>
      <c r="O19" s="72"/>
      <c r="P19" s="63"/>
      <c r="Q19" s="66"/>
      <c r="R19" s="71">
        <f t="shared" si="0"/>
        <v>0</v>
      </c>
      <c r="S19" s="71">
        <f t="shared" si="1"/>
        <v>0</v>
      </c>
      <c r="T19" s="71">
        <f t="shared" si="2"/>
        <v>0</v>
      </c>
      <c r="U19" s="74">
        <f t="shared" si="3"/>
        <v>0</v>
      </c>
      <c r="W19" s="318"/>
      <c r="X19" s="318"/>
    </row>
    <row r="20" spans="1:24" s="10" customFormat="1" x14ac:dyDescent="0.2">
      <c r="A20" s="43" t="s">
        <v>69</v>
      </c>
      <c r="B20" s="387"/>
      <c r="C20" s="388"/>
      <c r="D20" s="389"/>
      <c r="E20" s="70"/>
      <c r="F20" s="75"/>
      <c r="G20" s="75"/>
      <c r="H20" s="75"/>
      <c r="I20" s="72"/>
      <c r="J20" s="75"/>
      <c r="K20" s="75"/>
      <c r="L20" s="75"/>
      <c r="M20" s="72"/>
      <c r="N20" s="72"/>
      <c r="O20" s="72"/>
      <c r="P20" s="63"/>
      <c r="Q20" s="66"/>
      <c r="R20" s="71">
        <f t="shared" si="0"/>
        <v>0</v>
      </c>
      <c r="S20" s="71">
        <f t="shared" si="1"/>
        <v>0</v>
      </c>
      <c r="T20" s="71">
        <f t="shared" si="2"/>
        <v>0</v>
      </c>
      <c r="U20" s="74">
        <f t="shared" si="3"/>
        <v>0</v>
      </c>
      <c r="W20" s="318"/>
      <c r="X20" s="318"/>
    </row>
    <row r="21" spans="1:24" s="10" customFormat="1" x14ac:dyDescent="0.2">
      <c r="A21" s="43" t="s">
        <v>69</v>
      </c>
      <c r="B21" s="387"/>
      <c r="C21" s="388"/>
      <c r="D21" s="389"/>
      <c r="E21" s="70"/>
      <c r="F21" s="75"/>
      <c r="G21" s="75"/>
      <c r="H21" s="75"/>
      <c r="I21" s="72"/>
      <c r="J21" s="75"/>
      <c r="K21" s="75"/>
      <c r="L21" s="75"/>
      <c r="M21" s="72"/>
      <c r="N21" s="72"/>
      <c r="O21" s="72"/>
      <c r="P21" s="63"/>
      <c r="Q21" s="66"/>
      <c r="R21" s="71">
        <f t="shared" si="0"/>
        <v>0</v>
      </c>
      <c r="S21" s="71">
        <f t="shared" si="1"/>
        <v>0</v>
      </c>
      <c r="T21" s="71">
        <f t="shared" si="2"/>
        <v>0</v>
      </c>
      <c r="U21" s="74">
        <f t="shared" si="3"/>
        <v>0</v>
      </c>
      <c r="W21" s="318"/>
      <c r="X21" s="318"/>
    </row>
    <row r="22" spans="1:24" s="10" customFormat="1" x14ac:dyDescent="0.2">
      <c r="A22" s="43" t="s">
        <v>69</v>
      </c>
      <c r="B22" s="387"/>
      <c r="C22" s="388"/>
      <c r="D22" s="389"/>
      <c r="E22" s="70"/>
      <c r="F22" s="75"/>
      <c r="G22" s="75"/>
      <c r="H22" s="75"/>
      <c r="I22" s="72"/>
      <c r="J22" s="75"/>
      <c r="K22" s="75"/>
      <c r="L22" s="75"/>
      <c r="M22" s="72"/>
      <c r="N22" s="72"/>
      <c r="O22" s="72"/>
      <c r="P22" s="63"/>
      <c r="Q22" s="66"/>
      <c r="R22" s="71">
        <f t="shared" si="0"/>
        <v>0</v>
      </c>
      <c r="S22" s="71">
        <f t="shared" si="1"/>
        <v>0</v>
      </c>
      <c r="T22" s="71">
        <f t="shared" si="2"/>
        <v>0</v>
      </c>
      <c r="U22" s="74">
        <f t="shared" si="3"/>
        <v>0</v>
      </c>
      <c r="W22" s="318"/>
      <c r="X22" s="318"/>
    </row>
    <row r="23" spans="1:24" s="10" customFormat="1" x14ac:dyDescent="0.2">
      <c r="A23" s="43" t="s">
        <v>69</v>
      </c>
      <c r="B23" s="387"/>
      <c r="C23" s="388"/>
      <c r="D23" s="389"/>
      <c r="E23" s="70"/>
      <c r="F23" s="75"/>
      <c r="G23" s="75"/>
      <c r="H23" s="75"/>
      <c r="I23" s="72"/>
      <c r="J23" s="75"/>
      <c r="K23" s="75"/>
      <c r="L23" s="75"/>
      <c r="M23" s="72"/>
      <c r="N23" s="72"/>
      <c r="O23" s="72"/>
      <c r="P23" s="63"/>
      <c r="Q23" s="66"/>
      <c r="R23" s="71">
        <f t="shared" si="0"/>
        <v>0</v>
      </c>
      <c r="S23" s="71">
        <f t="shared" si="1"/>
        <v>0</v>
      </c>
      <c r="T23" s="71">
        <f t="shared" si="2"/>
        <v>0</v>
      </c>
      <c r="U23" s="74">
        <f t="shared" si="3"/>
        <v>0</v>
      </c>
      <c r="W23" s="318"/>
      <c r="X23" s="318"/>
    </row>
    <row r="24" spans="1:24" s="10" customFormat="1" x14ac:dyDescent="0.2">
      <c r="A24" s="43" t="s">
        <v>69</v>
      </c>
      <c r="B24" s="387"/>
      <c r="C24" s="388"/>
      <c r="D24" s="389"/>
      <c r="E24" s="70"/>
      <c r="F24" s="75"/>
      <c r="G24" s="75"/>
      <c r="H24" s="75"/>
      <c r="I24" s="72"/>
      <c r="J24" s="75"/>
      <c r="K24" s="75"/>
      <c r="L24" s="75"/>
      <c r="M24" s="72"/>
      <c r="N24" s="72"/>
      <c r="O24" s="72"/>
      <c r="P24" s="63"/>
      <c r="Q24" s="66"/>
      <c r="R24" s="71">
        <f t="shared" si="0"/>
        <v>0</v>
      </c>
      <c r="S24" s="71">
        <f t="shared" si="1"/>
        <v>0</v>
      </c>
      <c r="T24" s="71">
        <f t="shared" si="2"/>
        <v>0</v>
      </c>
      <c r="U24" s="74">
        <f t="shared" si="3"/>
        <v>0</v>
      </c>
      <c r="W24" s="318"/>
      <c r="X24" s="318"/>
    </row>
    <row r="25" spans="1:24" s="10" customFormat="1" x14ac:dyDescent="0.2">
      <c r="A25" s="43" t="s">
        <v>69</v>
      </c>
      <c r="B25" s="387"/>
      <c r="C25" s="388"/>
      <c r="D25" s="389"/>
      <c r="E25" s="70"/>
      <c r="F25" s="75"/>
      <c r="G25" s="75"/>
      <c r="H25" s="75"/>
      <c r="I25" s="72"/>
      <c r="J25" s="75"/>
      <c r="K25" s="75"/>
      <c r="L25" s="75"/>
      <c r="M25" s="72"/>
      <c r="N25" s="72"/>
      <c r="O25" s="72"/>
      <c r="P25" s="63"/>
      <c r="Q25" s="66"/>
      <c r="R25" s="71">
        <f t="shared" si="0"/>
        <v>0</v>
      </c>
      <c r="S25" s="71">
        <f t="shared" si="1"/>
        <v>0</v>
      </c>
      <c r="T25" s="71">
        <f t="shared" si="2"/>
        <v>0</v>
      </c>
      <c r="U25" s="74">
        <f t="shared" si="3"/>
        <v>0</v>
      </c>
      <c r="W25" s="318"/>
      <c r="X25" s="318"/>
    </row>
    <row r="26" spans="1:24" s="10" customFormat="1" x14ac:dyDescent="0.2">
      <c r="A26" s="43" t="s">
        <v>69</v>
      </c>
      <c r="B26" s="387"/>
      <c r="C26" s="388"/>
      <c r="D26" s="389"/>
      <c r="E26" s="70"/>
      <c r="F26" s="75"/>
      <c r="G26" s="75"/>
      <c r="H26" s="75"/>
      <c r="I26" s="72"/>
      <c r="J26" s="75"/>
      <c r="K26" s="75"/>
      <c r="L26" s="75"/>
      <c r="M26" s="72"/>
      <c r="N26" s="72"/>
      <c r="O26" s="72"/>
      <c r="P26" s="63"/>
      <c r="Q26" s="66"/>
      <c r="R26" s="71">
        <f t="shared" si="0"/>
        <v>0</v>
      </c>
      <c r="S26" s="71">
        <f t="shared" si="1"/>
        <v>0</v>
      </c>
      <c r="T26" s="71">
        <f t="shared" si="2"/>
        <v>0</v>
      </c>
      <c r="U26" s="74">
        <f t="shared" si="3"/>
        <v>0</v>
      </c>
      <c r="W26" s="318"/>
      <c r="X26" s="318"/>
    </row>
    <row r="27" spans="1:24" s="10" customFormat="1" x14ac:dyDescent="0.2">
      <c r="A27" s="43" t="s">
        <v>69</v>
      </c>
      <c r="B27" s="387"/>
      <c r="C27" s="388"/>
      <c r="D27" s="389"/>
      <c r="E27" s="70"/>
      <c r="F27" s="75"/>
      <c r="G27" s="75"/>
      <c r="H27" s="75"/>
      <c r="I27" s="72"/>
      <c r="J27" s="75"/>
      <c r="K27" s="75"/>
      <c r="L27" s="75"/>
      <c r="M27" s="72"/>
      <c r="N27" s="72"/>
      <c r="O27" s="72"/>
      <c r="P27" s="63"/>
      <c r="Q27" s="66"/>
      <c r="R27" s="71">
        <f t="shared" si="0"/>
        <v>0</v>
      </c>
      <c r="S27" s="71">
        <f t="shared" si="1"/>
        <v>0</v>
      </c>
      <c r="T27" s="71">
        <f t="shared" si="2"/>
        <v>0</v>
      </c>
      <c r="U27" s="74">
        <f t="shared" si="3"/>
        <v>0</v>
      </c>
      <c r="W27" s="318"/>
      <c r="X27" s="318"/>
    </row>
    <row r="28" spans="1:24" s="10" customFormat="1" x14ac:dyDescent="0.2">
      <c r="A28" s="43" t="s">
        <v>69</v>
      </c>
      <c r="B28" s="387"/>
      <c r="C28" s="388"/>
      <c r="D28" s="389"/>
      <c r="E28" s="70"/>
      <c r="F28" s="75"/>
      <c r="G28" s="75"/>
      <c r="H28" s="75"/>
      <c r="I28" s="72"/>
      <c r="J28" s="75"/>
      <c r="K28" s="75"/>
      <c r="L28" s="75"/>
      <c r="M28" s="72"/>
      <c r="N28" s="72"/>
      <c r="O28" s="72"/>
      <c r="P28" s="63"/>
      <c r="Q28" s="66"/>
      <c r="R28" s="71">
        <f t="shared" si="0"/>
        <v>0</v>
      </c>
      <c r="S28" s="71">
        <f t="shared" si="1"/>
        <v>0</v>
      </c>
      <c r="T28" s="71">
        <f t="shared" si="2"/>
        <v>0</v>
      </c>
      <c r="U28" s="74">
        <f t="shared" si="3"/>
        <v>0</v>
      </c>
      <c r="W28" s="318"/>
      <c r="X28" s="318"/>
    </row>
    <row r="29" spans="1:24" s="10" customFormat="1" x14ac:dyDescent="0.2">
      <c r="A29" s="43" t="s">
        <v>69</v>
      </c>
      <c r="B29" s="387"/>
      <c r="C29" s="388"/>
      <c r="D29" s="389"/>
      <c r="E29" s="70"/>
      <c r="F29" s="75"/>
      <c r="G29" s="75"/>
      <c r="H29" s="75"/>
      <c r="I29" s="72"/>
      <c r="J29" s="75"/>
      <c r="K29" s="75"/>
      <c r="L29" s="75"/>
      <c r="M29" s="72"/>
      <c r="N29" s="72"/>
      <c r="O29" s="72"/>
      <c r="P29" s="63"/>
      <c r="Q29" s="66"/>
      <c r="R29" s="71">
        <f t="shared" si="0"/>
        <v>0</v>
      </c>
      <c r="S29" s="71">
        <f t="shared" si="1"/>
        <v>0</v>
      </c>
      <c r="T29" s="71">
        <f t="shared" si="2"/>
        <v>0</v>
      </c>
      <c r="U29" s="74">
        <f t="shared" si="3"/>
        <v>0</v>
      </c>
      <c r="W29" s="318"/>
      <c r="X29" s="318"/>
    </row>
    <row r="30" spans="1:24" s="10" customFormat="1" x14ac:dyDescent="0.2">
      <c r="A30" s="43" t="s">
        <v>69</v>
      </c>
      <c r="B30" s="387"/>
      <c r="C30" s="388"/>
      <c r="D30" s="389"/>
      <c r="E30" s="70"/>
      <c r="F30" s="75"/>
      <c r="G30" s="75"/>
      <c r="H30" s="75"/>
      <c r="I30" s="72"/>
      <c r="J30" s="75"/>
      <c r="K30" s="75"/>
      <c r="L30" s="75"/>
      <c r="M30" s="72"/>
      <c r="N30" s="72"/>
      <c r="O30" s="72"/>
      <c r="P30" s="63"/>
      <c r="Q30" s="66"/>
      <c r="R30" s="71">
        <f t="shared" si="0"/>
        <v>0</v>
      </c>
      <c r="S30" s="71">
        <f t="shared" si="1"/>
        <v>0</v>
      </c>
      <c r="T30" s="71">
        <f t="shared" si="2"/>
        <v>0</v>
      </c>
      <c r="U30" s="74">
        <f t="shared" si="3"/>
        <v>0</v>
      </c>
      <c r="W30" s="318"/>
      <c r="X30" s="318"/>
    </row>
    <row r="31" spans="1:24" s="10" customFormat="1" x14ac:dyDescent="0.2">
      <c r="A31" s="43" t="s">
        <v>69</v>
      </c>
      <c r="B31" s="387"/>
      <c r="C31" s="388"/>
      <c r="D31" s="389"/>
      <c r="E31" s="70"/>
      <c r="F31" s="75"/>
      <c r="G31" s="75"/>
      <c r="H31" s="75"/>
      <c r="I31" s="72"/>
      <c r="J31" s="75"/>
      <c r="K31" s="75"/>
      <c r="L31" s="75"/>
      <c r="M31" s="72"/>
      <c r="N31" s="72"/>
      <c r="O31" s="72"/>
      <c r="P31" s="63"/>
      <c r="Q31" s="66"/>
      <c r="R31" s="71">
        <f t="shared" si="0"/>
        <v>0</v>
      </c>
      <c r="S31" s="71">
        <f t="shared" si="1"/>
        <v>0</v>
      </c>
      <c r="T31" s="71">
        <f t="shared" si="2"/>
        <v>0</v>
      </c>
      <c r="U31" s="74">
        <f t="shared" si="3"/>
        <v>0</v>
      </c>
      <c r="W31" s="318"/>
      <c r="X31" s="318"/>
    </row>
    <row r="32" spans="1:24" s="10" customFormat="1" x14ac:dyDescent="0.2">
      <c r="A32" s="43" t="s">
        <v>69</v>
      </c>
      <c r="B32" s="387"/>
      <c r="C32" s="388"/>
      <c r="D32" s="389"/>
      <c r="E32" s="70"/>
      <c r="F32" s="75"/>
      <c r="G32" s="75"/>
      <c r="H32" s="75"/>
      <c r="I32" s="72"/>
      <c r="J32" s="75"/>
      <c r="K32" s="75"/>
      <c r="L32" s="75"/>
      <c r="M32" s="72"/>
      <c r="N32" s="72"/>
      <c r="O32" s="72"/>
      <c r="P32" s="63"/>
      <c r="Q32" s="66"/>
      <c r="R32" s="71">
        <f t="shared" si="0"/>
        <v>0</v>
      </c>
      <c r="S32" s="71">
        <f t="shared" si="1"/>
        <v>0</v>
      </c>
      <c r="T32" s="71">
        <f t="shared" si="2"/>
        <v>0</v>
      </c>
      <c r="U32" s="74">
        <f t="shared" si="3"/>
        <v>0</v>
      </c>
      <c r="W32" s="318"/>
      <c r="X32" s="318"/>
    </row>
    <row r="33" spans="1:24" s="10" customFormat="1" x14ac:dyDescent="0.2">
      <c r="A33" s="43" t="s">
        <v>69</v>
      </c>
      <c r="B33" s="387"/>
      <c r="C33" s="388"/>
      <c r="D33" s="389"/>
      <c r="E33" s="70"/>
      <c r="F33" s="75"/>
      <c r="G33" s="75"/>
      <c r="H33" s="75"/>
      <c r="I33" s="72"/>
      <c r="J33" s="75"/>
      <c r="K33" s="75"/>
      <c r="L33" s="75"/>
      <c r="M33" s="72"/>
      <c r="N33" s="72"/>
      <c r="O33" s="72"/>
      <c r="P33" s="63"/>
      <c r="Q33" s="66"/>
      <c r="R33" s="71">
        <f t="shared" si="0"/>
        <v>0</v>
      </c>
      <c r="S33" s="71">
        <f t="shared" si="1"/>
        <v>0</v>
      </c>
      <c r="T33" s="71">
        <f t="shared" si="2"/>
        <v>0</v>
      </c>
      <c r="U33" s="74">
        <f t="shared" si="3"/>
        <v>0</v>
      </c>
      <c r="W33" s="318"/>
      <c r="X33" s="318"/>
    </row>
    <row r="34" spans="1:24" s="10" customFormat="1" x14ac:dyDescent="0.2">
      <c r="A34" s="43" t="s">
        <v>69</v>
      </c>
      <c r="B34" s="387"/>
      <c r="C34" s="388"/>
      <c r="D34" s="389"/>
      <c r="E34" s="70"/>
      <c r="F34" s="75"/>
      <c r="G34" s="75"/>
      <c r="H34" s="75"/>
      <c r="I34" s="72"/>
      <c r="J34" s="75"/>
      <c r="K34" s="75"/>
      <c r="L34" s="75"/>
      <c r="M34" s="72"/>
      <c r="N34" s="72"/>
      <c r="O34" s="72"/>
      <c r="P34" s="63"/>
      <c r="Q34" s="66"/>
      <c r="R34" s="71">
        <f t="shared" si="0"/>
        <v>0</v>
      </c>
      <c r="S34" s="71">
        <f t="shared" si="1"/>
        <v>0</v>
      </c>
      <c r="T34" s="71">
        <f t="shared" si="2"/>
        <v>0</v>
      </c>
      <c r="U34" s="74">
        <f t="shared" si="3"/>
        <v>0</v>
      </c>
      <c r="W34" s="318"/>
      <c r="X34" s="318"/>
    </row>
    <row r="35" spans="1:24" s="10" customFormat="1" x14ac:dyDescent="0.2">
      <c r="A35" s="43" t="s">
        <v>69</v>
      </c>
      <c r="B35" s="387"/>
      <c r="C35" s="388"/>
      <c r="D35" s="389"/>
      <c r="E35" s="70"/>
      <c r="F35" s="75"/>
      <c r="G35" s="75"/>
      <c r="H35" s="75"/>
      <c r="I35" s="72"/>
      <c r="J35" s="75"/>
      <c r="K35" s="75"/>
      <c r="L35" s="75"/>
      <c r="M35" s="72"/>
      <c r="N35" s="72"/>
      <c r="O35" s="72"/>
      <c r="P35" s="63"/>
      <c r="Q35" s="66"/>
      <c r="R35" s="71">
        <f t="shared" si="0"/>
        <v>0</v>
      </c>
      <c r="S35" s="71">
        <f t="shared" si="1"/>
        <v>0</v>
      </c>
      <c r="T35" s="71">
        <f t="shared" si="2"/>
        <v>0</v>
      </c>
      <c r="U35" s="74">
        <f t="shared" si="3"/>
        <v>0</v>
      </c>
      <c r="W35" s="318"/>
      <c r="X35" s="318"/>
    </row>
    <row r="36" spans="1:24" s="10" customFormat="1" x14ac:dyDescent="0.2">
      <c r="A36" s="43" t="s">
        <v>69</v>
      </c>
      <c r="B36" s="387"/>
      <c r="C36" s="388"/>
      <c r="D36" s="389"/>
      <c r="E36" s="70"/>
      <c r="F36" s="75"/>
      <c r="G36" s="75"/>
      <c r="H36" s="75"/>
      <c r="I36" s="72"/>
      <c r="J36" s="75"/>
      <c r="K36" s="75"/>
      <c r="L36" s="75"/>
      <c r="M36" s="72"/>
      <c r="N36" s="72"/>
      <c r="O36" s="72"/>
      <c r="P36" s="63"/>
      <c r="Q36" s="66"/>
      <c r="R36" s="71">
        <f t="shared" si="0"/>
        <v>0</v>
      </c>
      <c r="S36" s="71">
        <f t="shared" si="1"/>
        <v>0</v>
      </c>
      <c r="T36" s="71">
        <f t="shared" si="2"/>
        <v>0</v>
      </c>
      <c r="U36" s="74">
        <f t="shared" si="3"/>
        <v>0</v>
      </c>
      <c r="W36" s="318"/>
      <c r="X36" s="318"/>
    </row>
    <row r="37" spans="1:24" s="10" customFormat="1" x14ac:dyDescent="0.2">
      <c r="A37" s="43" t="s">
        <v>69</v>
      </c>
      <c r="B37" s="387"/>
      <c r="C37" s="388"/>
      <c r="D37" s="389"/>
      <c r="E37" s="70"/>
      <c r="F37" s="75"/>
      <c r="G37" s="75"/>
      <c r="H37" s="75"/>
      <c r="I37" s="72"/>
      <c r="J37" s="75"/>
      <c r="K37" s="75"/>
      <c r="L37" s="75"/>
      <c r="M37" s="72"/>
      <c r="N37" s="72"/>
      <c r="O37" s="72"/>
      <c r="P37" s="63"/>
      <c r="Q37" s="66"/>
      <c r="R37" s="71">
        <f t="shared" si="0"/>
        <v>0</v>
      </c>
      <c r="S37" s="71">
        <f t="shared" si="1"/>
        <v>0</v>
      </c>
      <c r="T37" s="71">
        <f t="shared" si="2"/>
        <v>0</v>
      </c>
      <c r="U37" s="74">
        <f t="shared" si="3"/>
        <v>0</v>
      </c>
      <c r="W37" s="318"/>
      <c r="X37" s="318"/>
    </row>
    <row r="38" spans="1:24" s="10" customFormat="1" x14ac:dyDescent="0.2">
      <c r="A38" s="43" t="s">
        <v>69</v>
      </c>
      <c r="B38" s="387"/>
      <c r="C38" s="388"/>
      <c r="D38" s="389"/>
      <c r="E38" s="70"/>
      <c r="F38" s="75"/>
      <c r="G38" s="75"/>
      <c r="H38" s="75"/>
      <c r="I38" s="72"/>
      <c r="J38" s="75"/>
      <c r="K38" s="75"/>
      <c r="L38" s="75"/>
      <c r="M38" s="72"/>
      <c r="N38" s="72"/>
      <c r="O38" s="72"/>
      <c r="P38" s="63"/>
      <c r="Q38" s="66"/>
      <c r="R38" s="71">
        <f t="shared" si="0"/>
        <v>0</v>
      </c>
      <c r="S38" s="71">
        <f t="shared" si="1"/>
        <v>0</v>
      </c>
      <c r="T38" s="71">
        <f t="shared" si="2"/>
        <v>0</v>
      </c>
      <c r="U38" s="74">
        <f t="shared" si="3"/>
        <v>0</v>
      </c>
      <c r="W38" s="318"/>
      <c r="X38" s="318"/>
    </row>
    <row r="39" spans="1:24" s="10" customFormat="1" x14ac:dyDescent="0.2">
      <c r="A39" s="43" t="s">
        <v>69</v>
      </c>
      <c r="B39" s="387"/>
      <c r="C39" s="388"/>
      <c r="D39" s="389"/>
      <c r="E39" s="70"/>
      <c r="F39" s="75"/>
      <c r="G39" s="75"/>
      <c r="H39" s="75"/>
      <c r="I39" s="72"/>
      <c r="J39" s="75"/>
      <c r="K39" s="75"/>
      <c r="L39" s="75"/>
      <c r="M39" s="72"/>
      <c r="N39" s="72"/>
      <c r="O39" s="72"/>
      <c r="P39" s="63"/>
      <c r="Q39" s="66"/>
      <c r="R39" s="71">
        <f t="shared" si="0"/>
        <v>0</v>
      </c>
      <c r="S39" s="71">
        <f t="shared" si="1"/>
        <v>0</v>
      </c>
      <c r="T39" s="71">
        <f t="shared" si="2"/>
        <v>0</v>
      </c>
      <c r="U39" s="74">
        <f t="shared" si="3"/>
        <v>0</v>
      </c>
      <c r="W39" s="318"/>
      <c r="X39" s="318"/>
    </row>
    <row r="40" spans="1:24" s="10" customFormat="1" x14ac:dyDescent="0.2">
      <c r="A40" s="43" t="s">
        <v>69</v>
      </c>
      <c r="B40" s="387"/>
      <c r="C40" s="388"/>
      <c r="D40" s="389"/>
      <c r="E40" s="70"/>
      <c r="F40" s="75"/>
      <c r="G40" s="75"/>
      <c r="H40" s="75"/>
      <c r="I40" s="72"/>
      <c r="J40" s="75"/>
      <c r="K40" s="75"/>
      <c r="L40" s="75"/>
      <c r="M40" s="72"/>
      <c r="N40" s="72"/>
      <c r="O40" s="72"/>
      <c r="P40" s="63"/>
      <c r="Q40" s="66"/>
      <c r="R40" s="71">
        <f t="shared" si="0"/>
        <v>0</v>
      </c>
      <c r="S40" s="71">
        <f t="shared" si="1"/>
        <v>0</v>
      </c>
      <c r="T40" s="71">
        <f t="shared" si="2"/>
        <v>0</v>
      </c>
      <c r="U40" s="74">
        <f t="shared" si="3"/>
        <v>0</v>
      </c>
      <c r="W40" s="318"/>
      <c r="X40" s="318"/>
    </row>
    <row r="41" spans="1:24" s="10" customFormat="1" x14ac:dyDescent="0.2">
      <c r="A41" s="43" t="s">
        <v>69</v>
      </c>
      <c r="B41" s="387"/>
      <c r="C41" s="388"/>
      <c r="D41" s="389"/>
      <c r="E41" s="70"/>
      <c r="F41" s="75"/>
      <c r="G41" s="75"/>
      <c r="H41" s="75"/>
      <c r="I41" s="72"/>
      <c r="J41" s="75"/>
      <c r="K41" s="75"/>
      <c r="L41" s="75"/>
      <c r="M41" s="72"/>
      <c r="N41" s="72"/>
      <c r="O41" s="72"/>
      <c r="P41" s="63"/>
      <c r="Q41" s="66"/>
      <c r="R41" s="71">
        <f t="shared" si="0"/>
        <v>0</v>
      </c>
      <c r="S41" s="71">
        <f t="shared" si="1"/>
        <v>0</v>
      </c>
      <c r="T41" s="71">
        <f t="shared" si="2"/>
        <v>0</v>
      </c>
      <c r="U41" s="74">
        <f t="shared" si="3"/>
        <v>0</v>
      </c>
      <c r="W41" s="318"/>
      <c r="X41" s="318"/>
    </row>
    <row r="42" spans="1:24" s="10" customFormat="1" x14ac:dyDescent="0.2">
      <c r="A42" s="43" t="s">
        <v>69</v>
      </c>
      <c r="B42" s="387"/>
      <c r="C42" s="388"/>
      <c r="D42" s="389"/>
      <c r="E42" s="70"/>
      <c r="F42" s="75"/>
      <c r="G42" s="75"/>
      <c r="H42" s="75"/>
      <c r="I42" s="72"/>
      <c r="J42" s="75"/>
      <c r="K42" s="75"/>
      <c r="L42" s="75"/>
      <c r="M42" s="72"/>
      <c r="N42" s="72"/>
      <c r="O42" s="72"/>
      <c r="P42" s="63"/>
      <c r="Q42" s="66"/>
      <c r="R42" s="71">
        <f t="shared" si="0"/>
        <v>0</v>
      </c>
      <c r="S42" s="71">
        <f t="shared" si="1"/>
        <v>0</v>
      </c>
      <c r="T42" s="71">
        <f t="shared" si="2"/>
        <v>0</v>
      </c>
      <c r="U42" s="74">
        <f t="shared" si="3"/>
        <v>0</v>
      </c>
      <c r="W42" s="318"/>
      <c r="X42" s="318"/>
    </row>
    <row r="43" spans="1:24" s="10" customFormat="1" x14ac:dyDescent="0.2">
      <c r="A43" s="43" t="s">
        <v>69</v>
      </c>
      <c r="B43" s="387"/>
      <c r="C43" s="388"/>
      <c r="D43" s="389"/>
      <c r="E43" s="70"/>
      <c r="F43" s="75"/>
      <c r="G43" s="75"/>
      <c r="H43" s="75"/>
      <c r="I43" s="72"/>
      <c r="J43" s="75"/>
      <c r="K43" s="75"/>
      <c r="L43" s="75"/>
      <c r="M43" s="72"/>
      <c r="N43" s="72"/>
      <c r="O43" s="72"/>
      <c r="P43" s="63"/>
      <c r="Q43" s="66"/>
      <c r="R43" s="71">
        <f t="shared" si="0"/>
        <v>0</v>
      </c>
      <c r="S43" s="71">
        <f t="shared" si="1"/>
        <v>0</v>
      </c>
      <c r="T43" s="71">
        <f t="shared" si="2"/>
        <v>0</v>
      </c>
      <c r="U43" s="74">
        <f t="shared" si="3"/>
        <v>0</v>
      </c>
      <c r="W43" s="318"/>
      <c r="X43" s="318"/>
    </row>
    <row r="44" spans="1:24" s="10" customFormat="1" x14ac:dyDescent="0.2">
      <c r="A44" s="43" t="s">
        <v>69</v>
      </c>
      <c r="B44" s="387"/>
      <c r="C44" s="388"/>
      <c r="D44" s="389"/>
      <c r="E44" s="70"/>
      <c r="F44" s="75"/>
      <c r="G44" s="75"/>
      <c r="H44" s="75"/>
      <c r="I44" s="72"/>
      <c r="J44" s="75"/>
      <c r="K44" s="75"/>
      <c r="L44" s="75"/>
      <c r="M44" s="72"/>
      <c r="N44" s="72"/>
      <c r="O44" s="72"/>
      <c r="P44" s="63"/>
      <c r="Q44" s="66"/>
      <c r="R44" s="71">
        <f t="shared" si="0"/>
        <v>0</v>
      </c>
      <c r="S44" s="71">
        <f t="shared" si="1"/>
        <v>0</v>
      </c>
      <c r="T44" s="71">
        <f t="shared" si="2"/>
        <v>0</v>
      </c>
      <c r="U44" s="74">
        <f t="shared" si="3"/>
        <v>0</v>
      </c>
      <c r="W44" s="318"/>
      <c r="X44" s="318"/>
    </row>
    <row r="45" spans="1:24" s="10" customFormat="1" x14ac:dyDescent="0.2">
      <c r="A45" s="43" t="s">
        <v>69</v>
      </c>
      <c r="B45" s="387"/>
      <c r="C45" s="388"/>
      <c r="D45" s="389"/>
      <c r="E45" s="70"/>
      <c r="F45" s="75"/>
      <c r="G45" s="75"/>
      <c r="H45" s="75"/>
      <c r="I45" s="72"/>
      <c r="J45" s="75"/>
      <c r="K45" s="75"/>
      <c r="L45" s="75"/>
      <c r="M45" s="72"/>
      <c r="N45" s="72"/>
      <c r="O45" s="72"/>
      <c r="P45" s="63"/>
      <c r="Q45" s="66"/>
      <c r="R45" s="71">
        <f t="shared" si="0"/>
        <v>0</v>
      </c>
      <c r="S45" s="71">
        <f t="shared" si="1"/>
        <v>0</v>
      </c>
      <c r="T45" s="71">
        <f t="shared" si="2"/>
        <v>0</v>
      </c>
      <c r="U45" s="74">
        <f t="shared" si="3"/>
        <v>0</v>
      </c>
      <c r="W45" s="318"/>
      <c r="X45" s="318"/>
    </row>
    <row r="46" spans="1:24" s="10" customFormat="1" x14ac:dyDescent="0.2">
      <c r="A46" s="43" t="s">
        <v>69</v>
      </c>
      <c r="B46" s="387"/>
      <c r="C46" s="388"/>
      <c r="D46" s="389"/>
      <c r="E46" s="70"/>
      <c r="F46" s="75"/>
      <c r="G46" s="75"/>
      <c r="H46" s="75"/>
      <c r="I46" s="72"/>
      <c r="J46" s="75"/>
      <c r="K46" s="75"/>
      <c r="L46" s="75"/>
      <c r="M46" s="72"/>
      <c r="N46" s="72"/>
      <c r="O46" s="72"/>
      <c r="P46" s="63"/>
      <c r="Q46" s="66"/>
      <c r="R46" s="71">
        <f t="shared" si="0"/>
        <v>0</v>
      </c>
      <c r="S46" s="71">
        <f t="shared" si="1"/>
        <v>0</v>
      </c>
      <c r="T46" s="71">
        <f t="shared" si="2"/>
        <v>0</v>
      </c>
      <c r="U46" s="74">
        <f t="shared" si="3"/>
        <v>0</v>
      </c>
      <c r="W46" s="318"/>
      <c r="X46" s="318"/>
    </row>
    <row r="47" spans="1:24" s="10" customFormat="1" x14ac:dyDescent="0.2">
      <c r="A47" s="43" t="s">
        <v>69</v>
      </c>
      <c r="B47" s="387"/>
      <c r="C47" s="388"/>
      <c r="D47" s="389"/>
      <c r="E47" s="70"/>
      <c r="F47" s="75"/>
      <c r="G47" s="75"/>
      <c r="H47" s="75"/>
      <c r="I47" s="72"/>
      <c r="J47" s="75"/>
      <c r="K47" s="75"/>
      <c r="L47" s="75"/>
      <c r="M47" s="72"/>
      <c r="N47" s="72"/>
      <c r="O47" s="72"/>
      <c r="P47" s="63"/>
      <c r="Q47" s="66"/>
      <c r="R47" s="71">
        <f t="shared" si="0"/>
        <v>0</v>
      </c>
      <c r="S47" s="71">
        <f t="shared" si="1"/>
        <v>0</v>
      </c>
      <c r="T47" s="71">
        <f t="shared" si="2"/>
        <v>0</v>
      </c>
      <c r="U47" s="74">
        <f t="shared" si="3"/>
        <v>0</v>
      </c>
      <c r="W47" s="318"/>
      <c r="X47" s="318"/>
    </row>
    <row r="48" spans="1:24" s="10" customFormat="1" x14ac:dyDescent="0.2">
      <c r="A48" s="43" t="s">
        <v>69</v>
      </c>
      <c r="B48" s="387"/>
      <c r="C48" s="388"/>
      <c r="D48" s="389"/>
      <c r="E48" s="70"/>
      <c r="F48" s="75"/>
      <c r="G48" s="75"/>
      <c r="H48" s="75"/>
      <c r="I48" s="72"/>
      <c r="J48" s="75"/>
      <c r="K48" s="75"/>
      <c r="L48" s="75"/>
      <c r="M48" s="72"/>
      <c r="N48" s="72"/>
      <c r="O48" s="72"/>
      <c r="P48" s="63"/>
      <c r="Q48" s="66"/>
      <c r="R48" s="71">
        <f t="shared" si="0"/>
        <v>0</v>
      </c>
      <c r="S48" s="71">
        <f t="shared" si="1"/>
        <v>0</v>
      </c>
      <c r="T48" s="71">
        <f t="shared" si="2"/>
        <v>0</v>
      </c>
      <c r="U48" s="74">
        <f t="shared" si="3"/>
        <v>0</v>
      </c>
      <c r="W48" s="318"/>
      <c r="X48" s="318"/>
    </row>
    <row r="49" spans="1:27" s="10" customFormat="1" x14ac:dyDescent="0.2">
      <c r="A49" s="43" t="s">
        <v>69</v>
      </c>
      <c r="B49" s="387"/>
      <c r="C49" s="388"/>
      <c r="D49" s="389"/>
      <c r="E49" s="70"/>
      <c r="F49" s="75"/>
      <c r="G49" s="75"/>
      <c r="H49" s="75"/>
      <c r="I49" s="72"/>
      <c r="J49" s="75"/>
      <c r="K49" s="75"/>
      <c r="L49" s="75"/>
      <c r="M49" s="72"/>
      <c r="N49" s="72"/>
      <c r="O49" s="72"/>
      <c r="P49" s="63"/>
      <c r="Q49" s="66"/>
      <c r="R49" s="71">
        <f t="shared" si="0"/>
        <v>0</v>
      </c>
      <c r="S49" s="71">
        <f t="shared" si="1"/>
        <v>0</v>
      </c>
      <c r="T49" s="71">
        <f t="shared" si="2"/>
        <v>0</v>
      </c>
      <c r="U49" s="74">
        <f t="shared" si="3"/>
        <v>0</v>
      </c>
      <c r="W49" s="318"/>
      <c r="X49" s="318"/>
    </row>
    <row r="50" spans="1:27" s="10" customFormat="1" x14ac:dyDescent="0.2">
      <c r="A50" s="43" t="s">
        <v>69</v>
      </c>
      <c r="B50" s="387"/>
      <c r="C50" s="387"/>
      <c r="D50" s="389"/>
      <c r="E50" s="70"/>
      <c r="F50" s="75"/>
      <c r="G50" s="75"/>
      <c r="H50" s="75"/>
      <c r="I50" s="72"/>
      <c r="J50" s="75"/>
      <c r="K50" s="75"/>
      <c r="L50" s="75"/>
      <c r="M50" s="72"/>
      <c r="N50" s="72"/>
      <c r="O50" s="72"/>
      <c r="P50" s="63"/>
      <c r="Q50" s="66"/>
      <c r="R50" s="71">
        <f t="shared" ref="R50" si="4">F50*J50</f>
        <v>0</v>
      </c>
      <c r="S50" s="71">
        <f t="shared" ref="S50" si="5">G50*K50</f>
        <v>0</v>
      </c>
      <c r="T50" s="71">
        <f t="shared" ref="T50" si="6">H50*L50</f>
        <v>0</v>
      </c>
      <c r="U50" s="74">
        <f t="shared" ref="U50" si="7">R50+S50+T50</f>
        <v>0</v>
      </c>
      <c r="W50" s="318"/>
      <c r="X50" s="318"/>
    </row>
    <row r="51" spans="1:27" s="10" customFormat="1" x14ac:dyDescent="0.2">
      <c r="A51" s="43"/>
      <c r="B51" s="79"/>
      <c r="C51" s="13"/>
      <c r="D51" s="13"/>
      <c r="E51" s="13"/>
      <c r="F51" s="80"/>
      <c r="G51" s="80"/>
      <c r="H51" s="80"/>
      <c r="I51" s="80"/>
      <c r="J51" s="80"/>
      <c r="K51" s="80"/>
      <c r="L51" s="80"/>
      <c r="M51" s="80"/>
      <c r="N51" s="80"/>
      <c r="O51" s="80"/>
      <c r="P51" s="13"/>
      <c r="Q51" s="80"/>
      <c r="R51" s="80"/>
      <c r="S51" s="80"/>
      <c r="T51" s="80"/>
      <c r="U51" s="89"/>
      <c r="W51"/>
      <c r="X51"/>
      <c r="Y51"/>
      <c r="Z51"/>
      <c r="AA51"/>
    </row>
    <row r="52" spans="1:27" s="10" customFormat="1" ht="13.5" thickBot="1" x14ac:dyDescent="0.25">
      <c r="A52" s="43"/>
      <c r="B52" s="77"/>
      <c r="C52" s="77"/>
      <c r="D52" s="77"/>
      <c r="E52" s="77"/>
      <c r="F52" s="78"/>
      <c r="G52" s="78"/>
      <c r="H52" s="78"/>
      <c r="I52" s="78"/>
      <c r="J52" s="78"/>
      <c r="K52" s="78"/>
      <c r="L52" s="78"/>
      <c r="M52" s="78"/>
      <c r="N52" s="78"/>
      <c r="O52" s="78"/>
      <c r="P52" s="77"/>
      <c r="Q52" s="78"/>
      <c r="R52" s="107">
        <f>SUM(R11:R50)</f>
        <v>0</v>
      </c>
      <c r="S52" s="107">
        <f t="shared" ref="S52:U52" si="8">SUM(S11:S50)</f>
        <v>0</v>
      </c>
      <c r="T52" s="107">
        <f t="shared" si="8"/>
        <v>0</v>
      </c>
      <c r="U52" s="109">
        <f t="shared" si="8"/>
        <v>0</v>
      </c>
      <c r="W52" s="350"/>
      <c r="X52"/>
    </row>
    <row r="53" spans="1:27" s="10" customFormat="1" ht="13.5" thickTop="1" x14ac:dyDescent="0.2">
      <c r="A53" s="43"/>
      <c r="B53" s="13"/>
      <c r="C53" s="13"/>
      <c r="D53" s="13"/>
      <c r="E53" s="13"/>
      <c r="F53" s="13"/>
      <c r="G53" s="13"/>
      <c r="H53" s="13"/>
      <c r="I53" s="13"/>
      <c r="J53" s="13"/>
      <c r="K53" s="13"/>
      <c r="L53" s="13"/>
      <c r="M53" s="13"/>
      <c r="N53" s="13"/>
      <c r="O53" s="13"/>
      <c r="P53" s="13"/>
      <c r="Q53" s="13"/>
      <c r="R53" s="13"/>
      <c r="S53" s="13"/>
      <c r="T53" s="13"/>
      <c r="U53" s="83"/>
      <c r="X53"/>
    </row>
    <row r="54" spans="1:27" s="10" customFormat="1" x14ac:dyDescent="0.2">
      <c r="A54" s="43"/>
      <c r="B54" s="13"/>
      <c r="C54" s="13"/>
      <c r="D54" s="13"/>
      <c r="E54" s="13"/>
      <c r="F54" s="13"/>
      <c r="G54" s="13"/>
      <c r="H54" s="13"/>
      <c r="I54" s="13"/>
      <c r="J54" s="13"/>
      <c r="K54" s="13"/>
      <c r="L54" s="13"/>
      <c r="M54" s="13"/>
      <c r="N54" s="13"/>
      <c r="O54" s="13"/>
      <c r="Q54" s="13"/>
      <c r="S54" s="77"/>
      <c r="T54" s="123" t="s">
        <v>144</v>
      </c>
      <c r="U54" s="84">
        <f>U52/1000</f>
        <v>0</v>
      </c>
      <c r="X54"/>
    </row>
    <row r="55" spans="1:27" s="10" customFormat="1" x14ac:dyDescent="0.2">
      <c r="A55" s="43"/>
      <c r="B55" s="13"/>
      <c r="C55" s="13"/>
      <c r="D55" s="13"/>
      <c r="E55" s="13"/>
      <c r="F55" s="13"/>
      <c r="G55" s="13"/>
      <c r="H55" s="13"/>
      <c r="I55" s="13"/>
      <c r="J55" s="13"/>
      <c r="K55" s="13"/>
      <c r="L55" s="13"/>
      <c r="M55" s="13"/>
      <c r="N55" s="13"/>
      <c r="O55" s="13"/>
      <c r="P55" s="13"/>
      <c r="Q55" s="13"/>
      <c r="R55" s="13"/>
      <c r="S55" s="13"/>
      <c r="T55" s="13"/>
      <c r="U55" s="18"/>
      <c r="X55"/>
    </row>
    <row r="56" spans="1:27" s="10" customFormat="1" ht="13.5" thickBot="1" x14ac:dyDescent="0.25">
      <c r="A56" s="43"/>
      <c r="B56" s="13"/>
      <c r="C56" s="13"/>
      <c r="D56" s="13"/>
      <c r="E56" s="13"/>
      <c r="F56" s="13"/>
      <c r="G56" s="13"/>
      <c r="H56" s="13"/>
      <c r="I56" s="13"/>
      <c r="J56" s="13"/>
      <c r="K56" s="13"/>
      <c r="L56" s="13"/>
      <c r="M56" s="13"/>
      <c r="N56" s="13"/>
      <c r="O56" s="13"/>
      <c r="P56" s="112"/>
      <c r="Q56" s="112"/>
      <c r="R56" s="496" t="s">
        <v>143</v>
      </c>
      <c r="S56" s="497"/>
      <c r="T56" s="497"/>
      <c r="U56" s="131">
        <f>U54</f>
        <v>0</v>
      </c>
      <c r="X56"/>
    </row>
    <row r="57" spans="1:27" s="10" customFormat="1" ht="13.5" thickTop="1" x14ac:dyDescent="0.2">
      <c r="A57" s="43"/>
      <c r="B57" s="13"/>
      <c r="C57" s="13"/>
      <c r="D57" s="13"/>
      <c r="E57" s="13"/>
      <c r="F57" s="13"/>
      <c r="G57" s="13"/>
      <c r="H57" s="13"/>
      <c r="I57" s="13"/>
      <c r="J57" s="13"/>
      <c r="K57" s="13"/>
      <c r="L57" s="13"/>
      <c r="M57" s="13"/>
      <c r="N57" s="13"/>
      <c r="O57" s="13"/>
      <c r="P57" s="112"/>
      <c r="Q57" s="112"/>
      <c r="R57" s="124"/>
      <c r="S57" s="119"/>
      <c r="T57" s="119"/>
      <c r="U57" s="125"/>
      <c r="X57"/>
    </row>
    <row r="58" spans="1:27" s="10" customFormat="1" x14ac:dyDescent="0.2">
      <c r="A58" s="43"/>
      <c r="B58" s="13"/>
      <c r="C58" s="13"/>
      <c r="D58" s="13"/>
      <c r="E58" s="13"/>
      <c r="F58" s="13"/>
      <c r="G58" s="13"/>
      <c r="H58" s="13"/>
      <c r="I58" s="13"/>
      <c r="J58" s="13"/>
      <c r="K58" s="13"/>
      <c r="L58" s="13"/>
      <c r="M58" s="13"/>
      <c r="N58" s="13"/>
      <c r="O58" s="13"/>
      <c r="P58" s="112"/>
      <c r="Q58" s="112"/>
      <c r="R58" s="348"/>
      <c r="S58" s="348"/>
      <c r="T58" s="348"/>
      <c r="U58" s="125"/>
      <c r="W58" s="349"/>
      <c r="X58"/>
    </row>
    <row r="59" spans="1:27" s="10" customFormat="1" x14ac:dyDescent="0.2">
      <c r="A59" s="43"/>
      <c r="B59" s="2"/>
      <c r="C59" s="2"/>
      <c r="D59" s="2"/>
      <c r="E59" s="2"/>
      <c r="F59" s="2"/>
      <c r="G59" s="2"/>
      <c r="H59" s="2"/>
      <c r="I59" s="2"/>
      <c r="J59" s="2"/>
      <c r="K59" s="2"/>
      <c r="L59" s="2"/>
      <c r="M59" s="2"/>
      <c r="N59" s="2"/>
      <c r="O59" s="2"/>
      <c r="P59" s="2"/>
      <c r="Q59" s="2"/>
      <c r="R59" s="2"/>
      <c r="S59" s="2"/>
      <c r="T59" s="2"/>
      <c r="U59" s="18"/>
      <c r="W59" s="108"/>
      <c r="X59"/>
    </row>
    <row r="60" spans="1:27" s="10" customFormat="1" ht="13.5" thickBot="1" x14ac:dyDescent="0.25">
      <c r="A60" s="85"/>
      <c r="B60" s="86"/>
      <c r="C60" s="87"/>
      <c r="D60" s="87"/>
      <c r="E60" s="87"/>
      <c r="F60" s="11"/>
      <c r="G60" s="11"/>
      <c r="H60" s="11"/>
      <c r="I60" s="11"/>
      <c r="J60" s="11"/>
      <c r="K60" s="11"/>
      <c r="L60" s="11"/>
      <c r="M60" s="11"/>
      <c r="N60" s="11"/>
      <c r="O60" s="11"/>
      <c r="P60" s="87"/>
      <c r="Q60" s="11"/>
      <c r="R60" s="11"/>
      <c r="S60" s="11"/>
      <c r="T60" s="11"/>
      <c r="U60" s="88"/>
      <c r="X60"/>
    </row>
    <row r="61" spans="1:27" s="10" customFormat="1" x14ac:dyDescent="0.2">
      <c r="A61" s="81"/>
      <c r="B61" s="81"/>
      <c r="C61" s="81"/>
      <c r="D61" s="81"/>
      <c r="E61" s="81"/>
      <c r="F61" s="82"/>
      <c r="G61" s="82"/>
      <c r="H61" s="82"/>
      <c r="I61" s="82"/>
      <c r="J61" s="82"/>
      <c r="K61" s="82"/>
      <c r="L61" s="82"/>
      <c r="M61" s="82"/>
      <c r="N61" s="82"/>
      <c r="O61" s="82"/>
      <c r="P61" s="81"/>
      <c r="Q61" s="82"/>
      <c r="R61"/>
      <c r="S61"/>
      <c r="T61"/>
      <c r="U61"/>
      <c r="X61"/>
    </row>
    <row r="62" spans="1:27" s="10" customFormat="1" x14ac:dyDescent="0.2">
      <c r="R62" s="379"/>
      <c r="S62" s="379"/>
      <c r="T62" s="379"/>
      <c r="U62"/>
      <c r="W62" s="108"/>
      <c r="X62"/>
    </row>
    <row r="63" spans="1:27" s="10" customFormat="1" x14ac:dyDescent="0.2">
      <c r="R63"/>
      <c r="S63"/>
      <c r="T63"/>
      <c r="U63"/>
      <c r="X63"/>
    </row>
    <row r="65" spans="19:19" x14ac:dyDescent="0.2">
      <c r="S65" s="92"/>
    </row>
  </sheetData>
  <mergeCells count="18">
    <mergeCell ref="A6:P6"/>
    <mergeCell ref="R6:U6"/>
    <mergeCell ref="F8:H8"/>
    <mergeCell ref="J8:L8"/>
    <mergeCell ref="R8:U8"/>
    <mergeCell ref="A1:T1"/>
    <mergeCell ref="A2:Q2"/>
    <mergeCell ref="A3:T3"/>
    <mergeCell ref="A4:T4"/>
    <mergeCell ref="A5:T5"/>
    <mergeCell ref="A10:U10"/>
    <mergeCell ref="A7:A9"/>
    <mergeCell ref="B8:B9"/>
    <mergeCell ref="D8:D9"/>
    <mergeCell ref="R56:T56"/>
    <mergeCell ref="N8:N9"/>
    <mergeCell ref="P8:P9"/>
    <mergeCell ref="B7:P7"/>
  </mergeCells>
  <printOptions horizontalCentered="1"/>
  <pageMargins left="0.78740157480314965" right="0.39370078740157483" top="0.39370078740157483" bottom="0.39370078740157483" header="0.31496062992125984" footer="0.31496062992125984"/>
  <pageSetup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F62"/>
  <sheetViews>
    <sheetView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7" ht="18.75" customHeight="1" x14ac:dyDescent="0.2">
      <c r="A1" s="502" t="s">
        <v>0</v>
      </c>
      <c r="B1" s="502"/>
      <c r="C1" s="502"/>
      <c r="D1" s="502"/>
      <c r="E1" s="502"/>
      <c r="F1" s="502"/>
      <c r="G1" s="502"/>
      <c r="H1" s="502"/>
      <c r="I1" s="502"/>
      <c r="J1" s="502"/>
      <c r="K1" s="502"/>
      <c r="L1" s="502"/>
      <c r="M1" s="502"/>
      <c r="N1" s="502"/>
      <c r="O1" s="502"/>
      <c r="P1" s="502"/>
      <c r="Q1" s="502"/>
      <c r="R1" s="502"/>
      <c r="S1" s="502"/>
      <c r="T1" s="502"/>
      <c r="U1" s="116"/>
    </row>
    <row r="2" spans="1:27" ht="12" customHeight="1" x14ac:dyDescent="0.2">
      <c r="A2" s="503" t="s">
        <v>99</v>
      </c>
      <c r="B2" s="504"/>
      <c r="C2" s="504"/>
      <c r="D2" s="504"/>
      <c r="E2" s="504"/>
      <c r="F2" s="504"/>
      <c r="G2" s="504"/>
      <c r="H2" s="504"/>
      <c r="I2" s="504"/>
      <c r="J2" s="504"/>
      <c r="K2" s="504"/>
      <c r="L2" s="504"/>
      <c r="M2" s="504"/>
      <c r="N2" s="504"/>
      <c r="O2" s="504"/>
      <c r="P2" s="504"/>
      <c r="Q2" s="504"/>
      <c r="R2" s="116"/>
      <c r="S2" s="116"/>
      <c r="T2" s="116"/>
      <c r="U2" s="116"/>
    </row>
    <row r="3" spans="1:27" ht="14.25" customHeight="1" x14ac:dyDescent="0.2">
      <c r="A3" s="503" t="s">
        <v>111</v>
      </c>
      <c r="B3" s="504"/>
      <c r="C3" s="504"/>
      <c r="D3" s="504"/>
      <c r="E3" s="504"/>
      <c r="F3" s="504"/>
      <c r="G3" s="504"/>
      <c r="H3" s="504"/>
      <c r="I3" s="504"/>
      <c r="J3" s="504"/>
      <c r="K3" s="504"/>
      <c r="L3" s="504"/>
      <c r="M3" s="504"/>
      <c r="N3" s="504"/>
      <c r="O3" s="504"/>
      <c r="P3" s="504"/>
      <c r="Q3" s="504"/>
      <c r="R3" s="504"/>
      <c r="S3" s="504"/>
      <c r="T3" s="504"/>
      <c r="U3" s="117"/>
    </row>
    <row r="4" spans="1:27" ht="13.5" customHeight="1" x14ac:dyDescent="0.2">
      <c r="A4" s="505" t="s">
        <v>1</v>
      </c>
      <c r="B4" s="506"/>
      <c r="C4" s="506"/>
      <c r="D4" s="506"/>
      <c r="E4" s="506"/>
      <c r="F4" s="506"/>
      <c r="G4" s="506"/>
      <c r="H4" s="506"/>
      <c r="I4" s="506"/>
      <c r="J4" s="506"/>
      <c r="K4" s="506"/>
      <c r="L4" s="506"/>
      <c r="M4" s="506"/>
      <c r="N4" s="506"/>
      <c r="O4" s="506"/>
      <c r="P4" s="506"/>
      <c r="Q4" s="506"/>
      <c r="R4" s="506"/>
      <c r="S4" s="506"/>
      <c r="T4" s="506"/>
      <c r="U4" s="118"/>
    </row>
    <row r="5" spans="1:27" ht="14.25" customHeight="1" x14ac:dyDescent="0.2">
      <c r="A5" s="505" t="s">
        <v>114</v>
      </c>
      <c r="B5" s="506"/>
      <c r="C5" s="506"/>
      <c r="D5" s="506"/>
      <c r="E5" s="506"/>
      <c r="F5" s="506"/>
      <c r="G5" s="506"/>
      <c r="H5" s="506"/>
      <c r="I5" s="506"/>
      <c r="J5" s="506"/>
      <c r="K5" s="506"/>
      <c r="L5" s="506"/>
      <c r="M5" s="506"/>
      <c r="N5" s="506"/>
      <c r="O5" s="506"/>
      <c r="P5" s="506"/>
      <c r="Q5" s="506"/>
      <c r="R5" s="506"/>
      <c r="S5" s="506"/>
      <c r="T5" s="506"/>
      <c r="U5" s="118"/>
    </row>
    <row r="6" spans="1:27" ht="18" x14ac:dyDescent="0.2">
      <c r="A6" s="516" t="s">
        <v>93</v>
      </c>
      <c r="B6" s="516"/>
      <c r="C6" s="516"/>
      <c r="D6" s="516"/>
      <c r="E6" s="516"/>
      <c r="F6" s="516"/>
      <c r="G6" s="516"/>
      <c r="H6" s="516"/>
      <c r="I6" s="516"/>
      <c r="J6" s="516"/>
      <c r="K6" s="516"/>
      <c r="L6" s="516"/>
      <c r="M6" s="516"/>
      <c r="N6" s="516"/>
      <c r="O6" s="516"/>
      <c r="P6" s="516"/>
      <c r="Q6" s="24"/>
      <c r="R6" s="512" t="s">
        <v>115</v>
      </c>
      <c r="S6" s="510"/>
      <c r="T6" s="510"/>
      <c r="U6" s="511"/>
    </row>
    <row r="7" spans="1:27" ht="30" customHeight="1" x14ac:dyDescent="0.2">
      <c r="A7" s="498" t="s">
        <v>2</v>
      </c>
      <c r="B7" s="518" t="s">
        <v>3</v>
      </c>
      <c r="C7" s="518"/>
      <c r="D7" s="518"/>
      <c r="E7" s="518"/>
      <c r="F7" s="518"/>
      <c r="G7" s="518"/>
      <c r="H7" s="518"/>
      <c r="I7" s="518"/>
      <c r="J7" s="518"/>
      <c r="K7" s="518"/>
      <c r="L7" s="518"/>
      <c r="M7" s="518"/>
      <c r="N7" s="518"/>
      <c r="O7" s="518"/>
      <c r="P7" s="518"/>
      <c r="Q7" s="29"/>
      <c r="R7" s="519"/>
      <c r="S7" s="520"/>
      <c r="T7" s="520"/>
      <c r="U7" s="521"/>
    </row>
    <row r="8" spans="1:27" ht="25.5" customHeight="1" x14ac:dyDescent="0.2">
      <c r="A8" s="498"/>
      <c r="B8" s="498" t="s">
        <v>100</v>
      </c>
      <c r="C8" s="25"/>
      <c r="D8" s="498" t="s">
        <v>4</v>
      </c>
      <c r="E8" s="27"/>
      <c r="F8" s="498" t="s">
        <v>5</v>
      </c>
      <c r="G8" s="498"/>
      <c r="H8" s="498"/>
      <c r="I8" s="25"/>
      <c r="J8" s="498" t="s">
        <v>101</v>
      </c>
      <c r="K8" s="498"/>
      <c r="L8" s="498"/>
      <c r="M8" s="27"/>
      <c r="N8" s="498" t="s">
        <v>6</v>
      </c>
      <c r="O8" s="27"/>
      <c r="P8" s="498" t="s">
        <v>7</v>
      </c>
      <c r="Q8" s="27"/>
      <c r="R8" s="498" t="s">
        <v>8</v>
      </c>
      <c r="S8" s="498"/>
      <c r="T8" s="498"/>
      <c r="U8" s="498"/>
    </row>
    <row r="9" spans="1:27" ht="39" customHeight="1" x14ac:dyDescent="0.2">
      <c r="A9" s="498"/>
      <c r="B9" s="498"/>
      <c r="C9" s="26"/>
      <c r="D9" s="498"/>
      <c r="E9" s="28"/>
      <c r="F9" s="31" t="s">
        <v>55</v>
      </c>
      <c r="G9" s="31" t="s">
        <v>61</v>
      </c>
      <c r="H9" s="31" t="s">
        <v>57</v>
      </c>
      <c r="I9" s="26"/>
      <c r="J9" s="31" t="s">
        <v>55</v>
      </c>
      <c r="K9" s="31" t="s">
        <v>61</v>
      </c>
      <c r="L9" s="31" t="s">
        <v>57</v>
      </c>
      <c r="M9" s="28"/>
      <c r="N9" s="498"/>
      <c r="O9" s="28"/>
      <c r="P9" s="498"/>
      <c r="Q9" s="28"/>
      <c r="R9" s="31" t="s">
        <v>55</v>
      </c>
      <c r="S9" s="31" t="s">
        <v>61</v>
      </c>
      <c r="T9" s="31" t="s">
        <v>57</v>
      </c>
      <c r="U9" s="128" t="s">
        <v>241</v>
      </c>
    </row>
    <row r="10" spans="1:27" s="10" customFormat="1" ht="13.5" thickBot="1" x14ac:dyDescent="0.25">
      <c r="W10"/>
      <c r="X10"/>
      <c r="Y10"/>
      <c r="Z10"/>
      <c r="AA10"/>
    </row>
    <row r="11" spans="1:27" s="10" customFormat="1" ht="21" customHeight="1" x14ac:dyDescent="0.2">
      <c r="A11" s="139" t="e">
        <f>VLOOKUP('HOJA DE TRABAJO DE LA UPE'!$A$2,Hoja1!$B$2:$C$35,2,FALSE)</f>
        <v>#N/A</v>
      </c>
      <c r="B11" s="385"/>
      <c r="C11" s="385"/>
      <c r="D11" s="386"/>
      <c r="E11" s="67"/>
      <c r="F11" s="76"/>
      <c r="G11" s="76"/>
      <c r="H11" s="76"/>
      <c r="I11" s="68"/>
      <c r="J11" s="76"/>
      <c r="K11" s="76"/>
      <c r="L11" s="76"/>
      <c r="M11" s="68"/>
      <c r="N11" s="69"/>
      <c r="O11" s="68"/>
      <c r="P11" s="65"/>
      <c r="Q11" s="315"/>
      <c r="R11" s="68">
        <f t="shared" ref="R11" si="0">F11*J11</f>
        <v>0</v>
      </c>
      <c r="S11" s="68">
        <f t="shared" ref="S11" si="1">G11*K11</f>
        <v>0</v>
      </c>
      <c r="T11" s="68">
        <f t="shared" ref="T11" si="2">H11*L11</f>
        <v>0</v>
      </c>
      <c r="U11" s="73">
        <f t="shared" ref="U11" si="3">R11+S11+T11</f>
        <v>0</v>
      </c>
      <c r="W11"/>
      <c r="X11"/>
      <c r="Y11"/>
      <c r="Z11"/>
      <c r="AA11"/>
    </row>
    <row r="12" spans="1:27" s="10" customFormat="1" x14ac:dyDescent="0.2">
      <c r="A12" s="43" t="s">
        <v>69</v>
      </c>
      <c r="B12" s="387"/>
      <c r="C12" s="388"/>
      <c r="D12" s="389"/>
      <c r="E12" s="70"/>
      <c r="F12" s="75"/>
      <c r="G12" s="75"/>
      <c r="H12" s="75"/>
      <c r="I12" s="72"/>
      <c r="J12" s="75"/>
      <c r="K12" s="75"/>
      <c r="L12" s="75"/>
      <c r="M12" s="72"/>
      <c r="N12" s="72"/>
      <c r="O12" s="72"/>
      <c r="P12" s="63"/>
      <c r="Q12" s="316"/>
      <c r="R12" s="71">
        <f t="shared" ref="R12:R50" si="4">F12*J12</f>
        <v>0</v>
      </c>
      <c r="S12" s="71">
        <f t="shared" ref="S12:S50" si="5">G12*K12</f>
        <v>0</v>
      </c>
      <c r="T12" s="71">
        <f t="shared" ref="T12:T50" si="6">H12*L12</f>
        <v>0</v>
      </c>
      <c r="U12" s="74">
        <f t="shared" ref="U12:U50" si="7">R12+S12+T12</f>
        <v>0</v>
      </c>
      <c r="W12"/>
      <c r="X12"/>
      <c r="Y12"/>
      <c r="Z12"/>
      <c r="AA12"/>
    </row>
    <row r="13" spans="1:27" s="10" customFormat="1" x14ac:dyDescent="0.2">
      <c r="A13" s="43" t="s">
        <v>69</v>
      </c>
      <c r="B13" s="387"/>
      <c r="C13" s="388"/>
      <c r="D13" s="389"/>
      <c r="E13" s="70"/>
      <c r="F13" s="75"/>
      <c r="G13" s="75"/>
      <c r="H13" s="75"/>
      <c r="I13" s="72"/>
      <c r="J13" s="75"/>
      <c r="K13" s="75"/>
      <c r="L13" s="75"/>
      <c r="M13" s="72"/>
      <c r="N13" s="72"/>
      <c r="O13" s="72"/>
      <c r="P13" s="63"/>
      <c r="Q13" s="316"/>
      <c r="R13" s="71">
        <f t="shared" si="4"/>
        <v>0</v>
      </c>
      <c r="S13" s="71">
        <f t="shared" si="5"/>
        <v>0</v>
      </c>
      <c r="T13" s="71">
        <f t="shared" si="6"/>
        <v>0</v>
      </c>
      <c r="U13" s="74">
        <f t="shared" si="7"/>
        <v>0</v>
      </c>
      <c r="W13"/>
      <c r="X13"/>
      <c r="Y13"/>
      <c r="Z13"/>
      <c r="AA13"/>
    </row>
    <row r="14" spans="1:27" s="10" customFormat="1" x14ac:dyDescent="0.2">
      <c r="A14" s="43" t="s">
        <v>69</v>
      </c>
      <c r="B14" s="387"/>
      <c r="C14" s="388"/>
      <c r="D14" s="389"/>
      <c r="E14" s="70"/>
      <c r="F14" s="75"/>
      <c r="G14" s="75"/>
      <c r="H14" s="75"/>
      <c r="I14" s="72"/>
      <c r="J14" s="75"/>
      <c r="K14" s="75"/>
      <c r="L14" s="75"/>
      <c r="M14" s="72"/>
      <c r="N14" s="72"/>
      <c r="O14" s="72"/>
      <c r="P14" s="63"/>
      <c r="Q14" s="316"/>
      <c r="R14" s="71">
        <f t="shared" si="4"/>
        <v>0</v>
      </c>
      <c r="S14" s="71">
        <f t="shared" si="5"/>
        <v>0</v>
      </c>
      <c r="T14" s="71">
        <f t="shared" si="6"/>
        <v>0</v>
      </c>
      <c r="U14" s="74">
        <f t="shared" si="7"/>
        <v>0</v>
      </c>
      <c r="W14"/>
      <c r="X14"/>
      <c r="Y14"/>
      <c r="Z14"/>
      <c r="AA14"/>
    </row>
    <row r="15" spans="1:27" s="10" customFormat="1" x14ac:dyDescent="0.2">
      <c r="A15" s="43" t="s">
        <v>69</v>
      </c>
      <c r="B15" s="387"/>
      <c r="C15" s="388"/>
      <c r="D15" s="389"/>
      <c r="E15" s="70"/>
      <c r="F15" s="75"/>
      <c r="G15" s="75"/>
      <c r="H15" s="75"/>
      <c r="I15" s="72"/>
      <c r="J15" s="75"/>
      <c r="K15" s="75"/>
      <c r="L15" s="75"/>
      <c r="M15" s="72"/>
      <c r="N15" s="72"/>
      <c r="O15" s="72"/>
      <c r="P15" s="63"/>
      <c r="Q15" s="316"/>
      <c r="R15" s="71">
        <f t="shared" si="4"/>
        <v>0</v>
      </c>
      <c r="S15" s="71">
        <f t="shared" si="5"/>
        <v>0</v>
      </c>
      <c r="T15" s="71">
        <f t="shared" si="6"/>
        <v>0</v>
      </c>
      <c r="U15" s="74">
        <f t="shared" si="7"/>
        <v>0</v>
      </c>
      <c r="W15"/>
      <c r="X15"/>
      <c r="Y15"/>
      <c r="Z15"/>
      <c r="AA15"/>
    </row>
    <row r="16" spans="1:27" s="10" customFormat="1" x14ac:dyDescent="0.2">
      <c r="A16" s="43" t="s">
        <v>69</v>
      </c>
      <c r="B16" s="387"/>
      <c r="C16" s="388"/>
      <c r="D16" s="389"/>
      <c r="E16" s="70"/>
      <c r="F16" s="75"/>
      <c r="G16" s="75"/>
      <c r="H16" s="75"/>
      <c r="I16" s="72"/>
      <c r="J16" s="75"/>
      <c r="K16" s="75"/>
      <c r="L16" s="75"/>
      <c r="M16" s="72"/>
      <c r="N16" s="72"/>
      <c r="O16" s="72"/>
      <c r="P16" s="63"/>
      <c r="Q16" s="316"/>
      <c r="R16" s="71">
        <f t="shared" si="4"/>
        <v>0</v>
      </c>
      <c r="S16" s="71">
        <f t="shared" si="5"/>
        <v>0</v>
      </c>
      <c r="T16" s="71">
        <f t="shared" si="6"/>
        <v>0</v>
      </c>
      <c r="U16" s="74">
        <f t="shared" si="7"/>
        <v>0</v>
      </c>
      <c r="W16"/>
      <c r="X16"/>
      <c r="Y16"/>
      <c r="Z16"/>
      <c r="AA16"/>
    </row>
    <row r="17" spans="1:27" s="10" customFormat="1" x14ac:dyDescent="0.2">
      <c r="A17" s="43" t="s">
        <v>69</v>
      </c>
      <c r="B17" s="387"/>
      <c r="C17" s="388"/>
      <c r="D17" s="389"/>
      <c r="E17" s="70"/>
      <c r="F17" s="75"/>
      <c r="G17" s="75"/>
      <c r="H17" s="75"/>
      <c r="I17" s="72"/>
      <c r="J17" s="75"/>
      <c r="K17" s="75"/>
      <c r="L17" s="75"/>
      <c r="M17" s="72"/>
      <c r="N17" s="72"/>
      <c r="O17" s="72"/>
      <c r="P17" s="63"/>
      <c r="Q17" s="316"/>
      <c r="R17" s="71">
        <f t="shared" si="4"/>
        <v>0</v>
      </c>
      <c r="S17" s="71">
        <f t="shared" si="5"/>
        <v>0</v>
      </c>
      <c r="T17" s="71">
        <f t="shared" si="6"/>
        <v>0</v>
      </c>
      <c r="U17" s="74">
        <f t="shared" si="7"/>
        <v>0</v>
      </c>
      <c r="W17"/>
      <c r="X17"/>
      <c r="Y17"/>
      <c r="Z17"/>
      <c r="AA17"/>
    </row>
    <row r="18" spans="1:27" s="10" customFormat="1" x14ac:dyDescent="0.2">
      <c r="A18" s="43" t="s">
        <v>69</v>
      </c>
      <c r="B18" s="387"/>
      <c r="C18" s="388"/>
      <c r="D18" s="389"/>
      <c r="E18" s="70"/>
      <c r="F18" s="75"/>
      <c r="G18" s="75"/>
      <c r="H18" s="75"/>
      <c r="I18" s="72"/>
      <c r="J18" s="75"/>
      <c r="K18" s="75"/>
      <c r="L18" s="75"/>
      <c r="M18" s="72"/>
      <c r="N18" s="72"/>
      <c r="O18" s="72"/>
      <c r="P18" s="63"/>
      <c r="Q18" s="316"/>
      <c r="R18" s="71">
        <f t="shared" si="4"/>
        <v>0</v>
      </c>
      <c r="S18" s="71">
        <f t="shared" si="5"/>
        <v>0</v>
      </c>
      <c r="T18" s="71">
        <f t="shared" si="6"/>
        <v>0</v>
      </c>
      <c r="U18" s="74">
        <f t="shared" si="7"/>
        <v>0</v>
      </c>
      <c r="W18"/>
      <c r="X18"/>
      <c r="Y18"/>
      <c r="Z18"/>
      <c r="AA18"/>
    </row>
    <row r="19" spans="1:27" s="10" customFormat="1" x14ac:dyDescent="0.2">
      <c r="A19" s="43" t="s">
        <v>69</v>
      </c>
      <c r="B19" s="387"/>
      <c r="C19" s="388"/>
      <c r="D19" s="389"/>
      <c r="E19" s="70"/>
      <c r="F19" s="75"/>
      <c r="G19" s="75"/>
      <c r="H19" s="75"/>
      <c r="I19" s="72"/>
      <c r="J19" s="75"/>
      <c r="K19" s="75"/>
      <c r="L19" s="75"/>
      <c r="M19" s="72"/>
      <c r="N19" s="72"/>
      <c r="O19" s="72"/>
      <c r="P19" s="63"/>
      <c r="Q19" s="316"/>
      <c r="R19" s="71">
        <f t="shared" si="4"/>
        <v>0</v>
      </c>
      <c r="S19" s="71">
        <f t="shared" si="5"/>
        <v>0</v>
      </c>
      <c r="T19" s="71">
        <f t="shared" si="6"/>
        <v>0</v>
      </c>
      <c r="U19" s="74">
        <f t="shared" si="7"/>
        <v>0</v>
      </c>
      <c r="W19"/>
      <c r="X19"/>
      <c r="Y19"/>
      <c r="Z19"/>
      <c r="AA19"/>
    </row>
    <row r="20" spans="1:27" s="10" customFormat="1" x14ac:dyDescent="0.2">
      <c r="A20" s="43" t="s">
        <v>69</v>
      </c>
      <c r="B20" s="387"/>
      <c r="C20" s="388"/>
      <c r="D20" s="389"/>
      <c r="E20" s="70"/>
      <c r="F20" s="75"/>
      <c r="G20" s="75"/>
      <c r="H20" s="75"/>
      <c r="I20" s="72"/>
      <c r="J20" s="75"/>
      <c r="K20" s="75"/>
      <c r="L20" s="75"/>
      <c r="M20" s="72"/>
      <c r="N20" s="72"/>
      <c r="O20" s="72"/>
      <c r="P20" s="63"/>
      <c r="Q20" s="316"/>
      <c r="R20" s="71">
        <f t="shared" si="4"/>
        <v>0</v>
      </c>
      <c r="S20" s="71">
        <f t="shared" si="5"/>
        <v>0</v>
      </c>
      <c r="T20" s="71">
        <f t="shared" si="6"/>
        <v>0</v>
      </c>
      <c r="U20" s="74">
        <f t="shared" si="7"/>
        <v>0</v>
      </c>
      <c r="W20"/>
      <c r="X20"/>
      <c r="Y20"/>
      <c r="Z20"/>
      <c r="AA20"/>
    </row>
    <row r="21" spans="1:27" s="10" customFormat="1" x14ac:dyDescent="0.2">
      <c r="A21" s="43" t="s">
        <v>69</v>
      </c>
      <c r="B21" s="387"/>
      <c r="C21" s="388"/>
      <c r="D21" s="389"/>
      <c r="E21" s="70"/>
      <c r="F21" s="75"/>
      <c r="G21" s="75"/>
      <c r="H21" s="75"/>
      <c r="I21" s="72"/>
      <c r="J21" s="75"/>
      <c r="K21" s="75"/>
      <c r="L21" s="75"/>
      <c r="M21" s="72"/>
      <c r="N21" s="72"/>
      <c r="O21" s="72"/>
      <c r="P21" s="63"/>
      <c r="Q21" s="316"/>
      <c r="R21" s="71">
        <f t="shared" si="4"/>
        <v>0</v>
      </c>
      <c r="S21" s="71">
        <f t="shared" si="5"/>
        <v>0</v>
      </c>
      <c r="T21" s="71">
        <f t="shared" si="6"/>
        <v>0</v>
      </c>
      <c r="U21" s="74">
        <f t="shared" si="7"/>
        <v>0</v>
      </c>
      <c r="W21"/>
      <c r="X21"/>
      <c r="Y21"/>
      <c r="Z21"/>
      <c r="AA21"/>
    </row>
    <row r="22" spans="1:27" s="10" customFormat="1" x14ac:dyDescent="0.2">
      <c r="A22" s="43" t="s">
        <v>69</v>
      </c>
      <c r="B22" s="387"/>
      <c r="C22" s="388"/>
      <c r="D22" s="389"/>
      <c r="E22" s="70"/>
      <c r="F22" s="75"/>
      <c r="G22" s="75"/>
      <c r="H22" s="75"/>
      <c r="I22" s="72"/>
      <c r="J22" s="75"/>
      <c r="K22" s="75"/>
      <c r="L22" s="75"/>
      <c r="M22" s="72"/>
      <c r="N22" s="72"/>
      <c r="O22" s="72"/>
      <c r="P22" s="63"/>
      <c r="Q22" s="316"/>
      <c r="R22" s="71">
        <f t="shared" si="4"/>
        <v>0</v>
      </c>
      <c r="S22" s="71">
        <f t="shared" si="5"/>
        <v>0</v>
      </c>
      <c r="T22" s="71">
        <f t="shared" si="6"/>
        <v>0</v>
      </c>
      <c r="U22" s="74">
        <f t="shared" si="7"/>
        <v>0</v>
      </c>
      <c r="W22"/>
      <c r="X22"/>
      <c r="Y22"/>
      <c r="Z22"/>
      <c r="AA22"/>
    </row>
    <row r="23" spans="1:27" s="10" customFormat="1" x14ac:dyDescent="0.2">
      <c r="A23" s="43" t="s">
        <v>69</v>
      </c>
      <c r="B23" s="387"/>
      <c r="C23" s="388"/>
      <c r="D23" s="389"/>
      <c r="E23" s="70"/>
      <c r="F23" s="75"/>
      <c r="G23" s="75"/>
      <c r="H23" s="75"/>
      <c r="I23" s="72"/>
      <c r="J23" s="75"/>
      <c r="K23" s="75"/>
      <c r="L23" s="75"/>
      <c r="M23" s="72"/>
      <c r="N23" s="72"/>
      <c r="O23" s="72"/>
      <c r="P23" s="63"/>
      <c r="Q23" s="316"/>
      <c r="R23" s="71">
        <f t="shared" si="4"/>
        <v>0</v>
      </c>
      <c r="S23" s="71">
        <f t="shared" si="5"/>
        <v>0</v>
      </c>
      <c r="T23" s="71">
        <f t="shared" si="6"/>
        <v>0</v>
      </c>
      <c r="U23" s="74">
        <f t="shared" si="7"/>
        <v>0</v>
      </c>
      <c r="W23"/>
      <c r="X23"/>
      <c r="Y23"/>
      <c r="Z23"/>
      <c r="AA23"/>
    </row>
    <row r="24" spans="1:27" s="10" customFormat="1" x14ac:dyDescent="0.2">
      <c r="A24" s="43" t="s">
        <v>69</v>
      </c>
      <c r="B24" s="387"/>
      <c r="C24" s="388"/>
      <c r="D24" s="389"/>
      <c r="E24" s="70"/>
      <c r="F24" s="75"/>
      <c r="G24" s="75"/>
      <c r="H24" s="75"/>
      <c r="I24" s="72"/>
      <c r="J24" s="75"/>
      <c r="K24" s="75"/>
      <c r="L24" s="75"/>
      <c r="M24" s="72"/>
      <c r="N24" s="72"/>
      <c r="O24" s="72"/>
      <c r="P24" s="63"/>
      <c r="Q24" s="316"/>
      <c r="R24" s="71">
        <f t="shared" si="4"/>
        <v>0</v>
      </c>
      <c r="S24" s="71">
        <f t="shared" si="5"/>
        <v>0</v>
      </c>
      <c r="T24" s="71">
        <f t="shared" si="6"/>
        <v>0</v>
      </c>
      <c r="U24" s="74">
        <f t="shared" si="7"/>
        <v>0</v>
      </c>
      <c r="W24"/>
      <c r="X24"/>
      <c r="Y24"/>
      <c r="Z24"/>
      <c r="AA24"/>
    </row>
    <row r="25" spans="1:27" s="10" customFormat="1" x14ac:dyDescent="0.2">
      <c r="A25" s="43" t="s">
        <v>69</v>
      </c>
      <c r="B25" s="387"/>
      <c r="C25" s="388"/>
      <c r="D25" s="389"/>
      <c r="E25" s="70"/>
      <c r="F25" s="75"/>
      <c r="G25" s="75"/>
      <c r="H25" s="75"/>
      <c r="I25" s="72"/>
      <c r="J25" s="75"/>
      <c r="K25" s="75"/>
      <c r="L25" s="75"/>
      <c r="M25" s="72"/>
      <c r="N25" s="72"/>
      <c r="O25" s="72"/>
      <c r="P25" s="63"/>
      <c r="Q25" s="316"/>
      <c r="R25" s="71">
        <f t="shared" si="4"/>
        <v>0</v>
      </c>
      <c r="S25" s="71">
        <f t="shared" si="5"/>
        <v>0</v>
      </c>
      <c r="T25" s="71">
        <f t="shared" si="6"/>
        <v>0</v>
      </c>
      <c r="U25" s="74">
        <f t="shared" si="7"/>
        <v>0</v>
      </c>
      <c r="W25"/>
      <c r="X25"/>
      <c r="Y25"/>
      <c r="Z25"/>
      <c r="AA25"/>
    </row>
    <row r="26" spans="1:27" s="10" customFormat="1" x14ac:dyDescent="0.2">
      <c r="A26" s="43" t="s">
        <v>69</v>
      </c>
      <c r="B26" s="387"/>
      <c r="C26" s="388"/>
      <c r="D26" s="389"/>
      <c r="E26" s="70"/>
      <c r="F26" s="75"/>
      <c r="G26" s="75"/>
      <c r="H26" s="75"/>
      <c r="I26" s="72"/>
      <c r="J26" s="75"/>
      <c r="K26" s="75"/>
      <c r="L26" s="75"/>
      <c r="M26" s="72"/>
      <c r="N26" s="72"/>
      <c r="O26" s="72"/>
      <c r="P26" s="63"/>
      <c r="Q26" s="316"/>
      <c r="R26" s="71">
        <f t="shared" si="4"/>
        <v>0</v>
      </c>
      <c r="S26" s="71">
        <f t="shared" si="5"/>
        <v>0</v>
      </c>
      <c r="T26" s="71">
        <f t="shared" si="6"/>
        <v>0</v>
      </c>
      <c r="U26" s="74">
        <f t="shared" si="7"/>
        <v>0</v>
      </c>
      <c r="W26"/>
      <c r="X26"/>
      <c r="Y26"/>
      <c r="Z26"/>
      <c r="AA26"/>
    </row>
    <row r="27" spans="1:27" s="10" customFormat="1" x14ac:dyDescent="0.2">
      <c r="A27" s="43" t="s">
        <v>69</v>
      </c>
      <c r="B27" s="387"/>
      <c r="C27" s="388"/>
      <c r="D27" s="389"/>
      <c r="E27" s="70"/>
      <c r="F27" s="75"/>
      <c r="G27" s="75"/>
      <c r="H27" s="75"/>
      <c r="I27" s="72"/>
      <c r="J27" s="75"/>
      <c r="K27" s="75"/>
      <c r="L27" s="75"/>
      <c r="M27" s="72"/>
      <c r="N27" s="72"/>
      <c r="O27" s="72"/>
      <c r="P27" s="63"/>
      <c r="Q27" s="316"/>
      <c r="R27" s="71">
        <f t="shared" si="4"/>
        <v>0</v>
      </c>
      <c r="S27" s="71">
        <f t="shared" si="5"/>
        <v>0</v>
      </c>
      <c r="T27" s="71">
        <f t="shared" si="6"/>
        <v>0</v>
      </c>
      <c r="U27" s="74">
        <f t="shared" si="7"/>
        <v>0</v>
      </c>
      <c r="W27"/>
      <c r="X27"/>
      <c r="Y27"/>
      <c r="Z27"/>
      <c r="AA27"/>
    </row>
    <row r="28" spans="1:27" s="10" customFormat="1" x14ac:dyDescent="0.2">
      <c r="A28" s="43" t="s">
        <v>69</v>
      </c>
      <c r="B28" s="387"/>
      <c r="C28" s="388"/>
      <c r="D28" s="389"/>
      <c r="E28" s="70"/>
      <c r="F28" s="75"/>
      <c r="G28" s="75"/>
      <c r="H28" s="75"/>
      <c r="I28" s="72"/>
      <c r="J28" s="75"/>
      <c r="K28" s="75"/>
      <c r="L28" s="75"/>
      <c r="M28" s="72"/>
      <c r="N28" s="72"/>
      <c r="O28" s="72"/>
      <c r="P28" s="63"/>
      <c r="Q28" s="316"/>
      <c r="R28" s="71">
        <f t="shared" si="4"/>
        <v>0</v>
      </c>
      <c r="S28" s="71">
        <f t="shared" si="5"/>
        <v>0</v>
      </c>
      <c r="T28" s="71">
        <f t="shared" si="6"/>
        <v>0</v>
      </c>
      <c r="U28" s="74">
        <f t="shared" si="7"/>
        <v>0</v>
      </c>
      <c r="W28"/>
      <c r="X28"/>
      <c r="Y28"/>
      <c r="Z28"/>
      <c r="AA28"/>
    </row>
    <row r="29" spans="1:27" s="10" customFormat="1" x14ac:dyDescent="0.2">
      <c r="A29" s="43" t="s">
        <v>69</v>
      </c>
      <c r="B29" s="387"/>
      <c r="C29" s="388"/>
      <c r="D29" s="389"/>
      <c r="E29" s="70"/>
      <c r="F29" s="75"/>
      <c r="G29" s="75"/>
      <c r="H29" s="75"/>
      <c r="I29" s="72"/>
      <c r="J29" s="75"/>
      <c r="K29" s="75"/>
      <c r="L29" s="75"/>
      <c r="M29" s="72"/>
      <c r="N29" s="72"/>
      <c r="O29" s="72"/>
      <c r="P29" s="63"/>
      <c r="Q29" s="316"/>
      <c r="R29" s="71">
        <f t="shared" si="4"/>
        <v>0</v>
      </c>
      <c r="S29" s="71">
        <f t="shared" si="5"/>
        <v>0</v>
      </c>
      <c r="T29" s="71">
        <f t="shared" si="6"/>
        <v>0</v>
      </c>
      <c r="U29" s="74">
        <f t="shared" si="7"/>
        <v>0</v>
      </c>
      <c r="W29"/>
      <c r="X29"/>
      <c r="Y29"/>
      <c r="Z29"/>
      <c r="AA29"/>
    </row>
    <row r="30" spans="1:27" s="10" customFormat="1" x14ac:dyDescent="0.2">
      <c r="A30" s="43" t="s">
        <v>69</v>
      </c>
      <c r="B30" s="387"/>
      <c r="C30" s="388"/>
      <c r="D30" s="389"/>
      <c r="E30" s="70"/>
      <c r="F30" s="75"/>
      <c r="G30" s="75"/>
      <c r="H30" s="75"/>
      <c r="I30" s="72"/>
      <c r="J30" s="75"/>
      <c r="K30" s="75"/>
      <c r="L30" s="75"/>
      <c r="M30" s="72"/>
      <c r="N30" s="72"/>
      <c r="O30" s="72"/>
      <c r="P30" s="63"/>
      <c r="Q30" s="316"/>
      <c r="R30" s="71">
        <f t="shared" si="4"/>
        <v>0</v>
      </c>
      <c r="S30" s="71">
        <f t="shared" si="5"/>
        <v>0</v>
      </c>
      <c r="T30" s="71">
        <f t="shared" si="6"/>
        <v>0</v>
      </c>
      <c r="U30" s="74">
        <f t="shared" si="7"/>
        <v>0</v>
      </c>
      <c r="W30"/>
      <c r="X30"/>
      <c r="Y30"/>
      <c r="Z30"/>
      <c r="AA30"/>
    </row>
    <row r="31" spans="1:27" s="10" customFormat="1" x14ac:dyDescent="0.2">
      <c r="A31" s="43" t="s">
        <v>69</v>
      </c>
      <c r="B31" s="387"/>
      <c r="C31" s="388"/>
      <c r="D31" s="389"/>
      <c r="E31" s="70"/>
      <c r="F31" s="75"/>
      <c r="G31" s="75"/>
      <c r="H31" s="75"/>
      <c r="I31" s="72"/>
      <c r="J31" s="75"/>
      <c r="K31" s="75"/>
      <c r="L31" s="75"/>
      <c r="M31" s="72"/>
      <c r="N31" s="72"/>
      <c r="O31" s="72"/>
      <c r="P31" s="63"/>
      <c r="Q31" s="316"/>
      <c r="R31" s="71">
        <f t="shared" si="4"/>
        <v>0</v>
      </c>
      <c r="S31" s="71">
        <f t="shared" si="5"/>
        <v>0</v>
      </c>
      <c r="T31" s="71">
        <f t="shared" si="6"/>
        <v>0</v>
      </c>
      <c r="U31" s="74">
        <f t="shared" si="7"/>
        <v>0</v>
      </c>
      <c r="W31"/>
      <c r="X31"/>
      <c r="Y31"/>
      <c r="Z31"/>
      <c r="AA31"/>
    </row>
    <row r="32" spans="1:27" s="10" customFormat="1" x14ac:dyDescent="0.2">
      <c r="A32" s="43" t="s">
        <v>69</v>
      </c>
      <c r="B32" s="387"/>
      <c r="C32" s="388"/>
      <c r="D32" s="389"/>
      <c r="E32" s="70"/>
      <c r="F32" s="75"/>
      <c r="G32" s="75"/>
      <c r="H32" s="75"/>
      <c r="I32" s="72"/>
      <c r="J32" s="75"/>
      <c r="K32" s="75"/>
      <c r="L32" s="75"/>
      <c r="M32" s="72"/>
      <c r="N32" s="72"/>
      <c r="O32" s="72"/>
      <c r="P32" s="63"/>
      <c r="Q32" s="316"/>
      <c r="R32" s="71">
        <f t="shared" si="4"/>
        <v>0</v>
      </c>
      <c r="S32" s="71">
        <f t="shared" si="5"/>
        <v>0</v>
      </c>
      <c r="T32" s="71">
        <f t="shared" si="6"/>
        <v>0</v>
      </c>
      <c r="U32" s="74">
        <f t="shared" si="7"/>
        <v>0</v>
      </c>
      <c r="W32"/>
      <c r="X32"/>
      <c r="Y32"/>
      <c r="Z32"/>
      <c r="AA32"/>
    </row>
    <row r="33" spans="1:27" s="10" customFormat="1" x14ac:dyDescent="0.2">
      <c r="A33" s="43" t="s">
        <v>69</v>
      </c>
      <c r="B33" s="387"/>
      <c r="C33" s="388"/>
      <c r="D33" s="389"/>
      <c r="E33" s="70"/>
      <c r="F33" s="75"/>
      <c r="G33" s="75"/>
      <c r="H33" s="75"/>
      <c r="I33" s="72"/>
      <c r="J33" s="75"/>
      <c r="K33" s="75"/>
      <c r="L33" s="75"/>
      <c r="M33" s="72"/>
      <c r="N33" s="72"/>
      <c r="O33" s="72"/>
      <c r="P33" s="63"/>
      <c r="Q33" s="316"/>
      <c r="R33" s="71">
        <f t="shared" si="4"/>
        <v>0</v>
      </c>
      <c r="S33" s="71">
        <f t="shared" si="5"/>
        <v>0</v>
      </c>
      <c r="T33" s="71">
        <f t="shared" si="6"/>
        <v>0</v>
      </c>
      <c r="U33" s="74">
        <f t="shared" si="7"/>
        <v>0</v>
      </c>
      <c r="W33"/>
      <c r="X33"/>
      <c r="Y33"/>
      <c r="Z33"/>
      <c r="AA33"/>
    </row>
    <row r="34" spans="1:27" s="10" customFormat="1" x14ac:dyDescent="0.2">
      <c r="A34" s="43" t="s">
        <v>69</v>
      </c>
      <c r="B34" s="387"/>
      <c r="C34" s="388"/>
      <c r="D34" s="389"/>
      <c r="E34" s="70"/>
      <c r="F34" s="75"/>
      <c r="G34" s="75"/>
      <c r="H34" s="75"/>
      <c r="I34" s="72"/>
      <c r="J34" s="75"/>
      <c r="K34" s="75"/>
      <c r="L34" s="75"/>
      <c r="M34" s="72"/>
      <c r="N34" s="72"/>
      <c r="O34" s="72"/>
      <c r="P34" s="63"/>
      <c r="Q34" s="316"/>
      <c r="R34" s="71">
        <f t="shared" si="4"/>
        <v>0</v>
      </c>
      <c r="S34" s="71">
        <f t="shared" si="5"/>
        <v>0</v>
      </c>
      <c r="T34" s="71">
        <f t="shared" si="6"/>
        <v>0</v>
      </c>
      <c r="U34" s="74">
        <f t="shared" si="7"/>
        <v>0</v>
      </c>
      <c r="W34"/>
      <c r="X34"/>
      <c r="Y34"/>
      <c r="Z34"/>
      <c r="AA34"/>
    </row>
    <row r="35" spans="1:27" s="10" customFormat="1" x14ac:dyDescent="0.2">
      <c r="A35" s="43" t="s">
        <v>69</v>
      </c>
      <c r="B35" s="387"/>
      <c r="C35" s="388"/>
      <c r="D35" s="389"/>
      <c r="E35" s="70"/>
      <c r="F35" s="75"/>
      <c r="G35" s="75"/>
      <c r="H35" s="75"/>
      <c r="I35" s="72"/>
      <c r="J35" s="75"/>
      <c r="K35" s="75"/>
      <c r="L35" s="75"/>
      <c r="M35" s="72"/>
      <c r="N35" s="72"/>
      <c r="O35" s="72"/>
      <c r="P35" s="63"/>
      <c r="Q35" s="316"/>
      <c r="R35" s="71">
        <f t="shared" si="4"/>
        <v>0</v>
      </c>
      <c r="S35" s="71">
        <f t="shared" si="5"/>
        <v>0</v>
      </c>
      <c r="T35" s="71">
        <f t="shared" si="6"/>
        <v>0</v>
      </c>
      <c r="U35" s="74">
        <f t="shared" si="7"/>
        <v>0</v>
      </c>
      <c r="W35"/>
      <c r="X35"/>
      <c r="Y35"/>
      <c r="Z35"/>
      <c r="AA35"/>
    </row>
    <row r="36" spans="1:27" s="10" customFormat="1" x14ac:dyDescent="0.2">
      <c r="A36" s="43" t="s">
        <v>69</v>
      </c>
      <c r="B36" s="387"/>
      <c r="C36" s="388"/>
      <c r="D36" s="389"/>
      <c r="E36" s="70"/>
      <c r="F36" s="75"/>
      <c r="G36" s="75"/>
      <c r="H36" s="75"/>
      <c r="I36" s="72"/>
      <c r="J36" s="75"/>
      <c r="K36" s="75"/>
      <c r="L36" s="75"/>
      <c r="M36" s="72"/>
      <c r="N36" s="72"/>
      <c r="O36" s="72"/>
      <c r="P36" s="63"/>
      <c r="Q36" s="316"/>
      <c r="R36" s="71">
        <f t="shared" si="4"/>
        <v>0</v>
      </c>
      <c r="S36" s="71">
        <f t="shared" si="5"/>
        <v>0</v>
      </c>
      <c r="T36" s="71">
        <f t="shared" si="6"/>
        <v>0</v>
      </c>
      <c r="U36" s="74">
        <f t="shared" si="7"/>
        <v>0</v>
      </c>
      <c r="W36"/>
      <c r="X36"/>
      <c r="Y36"/>
      <c r="Z36"/>
      <c r="AA36"/>
    </row>
    <row r="37" spans="1:27" s="10" customFormat="1" x14ac:dyDescent="0.2">
      <c r="A37" s="43" t="s">
        <v>69</v>
      </c>
      <c r="B37" s="387"/>
      <c r="C37" s="388"/>
      <c r="D37" s="389"/>
      <c r="E37" s="70"/>
      <c r="F37" s="75"/>
      <c r="G37" s="75"/>
      <c r="H37" s="75"/>
      <c r="I37" s="72"/>
      <c r="J37" s="75"/>
      <c r="K37" s="75"/>
      <c r="L37" s="75"/>
      <c r="M37" s="72"/>
      <c r="N37" s="72"/>
      <c r="O37" s="72"/>
      <c r="P37" s="63"/>
      <c r="Q37" s="316"/>
      <c r="R37" s="71">
        <f t="shared" si="4"/>
        <v>0</v>
      </c>
      <c r="S37" s="71">
        <f t="shared" si="5"/>
        <v>0</v>
      </c>
      <c r="T37" s="71">
        <f t="shared" si="6"/>
        <v>0</v>
      </c>
      <c r="U37" s="74">
        <f t="shared" si="7"/>
        <v>0</v>
      </c>
      <c r="W37"/>
      <c r="X37"/>
      <c r="Y37"/>
      <c r="Z37"/>
      <c r="AA37"/>
    </row>
    <row r="38" spans="1:27" s="10" customFormat="1" x14ac:dyDescent="0.2">
      <c r="A38" s="43" t="s">
        <v>69</v>
      </c>
      <c r="B38" s="387"/>
      <c r="C38" s="388"/>
      <c r="D38" s="389"/>
      <c r="E38" s="70"/>
      <c r="F38" s="75"/>
      <c r="G38" s="75"/>
      <c r="H38" s="75"/>
      <c r="I38" s="72"/>
      <c r="J38" s="75"/>
      <c r="K38" s="75"/>
      <c r="L38" s="75"/>
      <c r="M38" s="72"/>
      <c r="N38" s="72"/>
      <c r="O38" s="72"/>
      <c r="P38" s="63"/>
      <c r="Q38" s="316"/>
      <c r="R38" s="71">
        <f t="shared" si="4"/>
        <v>0</v>
      </c>
      <c r="S38" s="71">
        <f t="shared" si="5"/>
        <v>0</v>
      </c>
      <c r="T38" s="71">
        <f t="shared" si="6"/>
        <v>0</v>
      </c>
      <c r="U38" s="74">
        <f t="shared" si="7"/>
        <v>0</v>
      </c>
      <c r="W38"/>
      <c r="X38"/>
      <c r="Y38"/>
      <c r="Z38"/>
      <c r="AA38"/>
    </row>
    <row r="39" spans="1:27" s="10" customFormat="1" x14ac:dyDescent="0.2">
      <c r="A39" s="43" t="s">
        <v>69</v>
      </c>
      <c r="B39" s="387"/>
      <c r="C39" s="388"/>
      <c r="D39" s="389"/>
      <c r="E39" s="70"/>
      <c r="F39" s="75"/>
      <c r="G39" s="75"/>
      <c r="H39" s="75"/>
      <c r="I39" s="72"/>
      <c r="J39" s="75"/>
      <c r="K39" s="75"/>
      <c r="L39" s="75"/>
      <c r="M39" s="72"/>
      <c r="N39" s="72"/>
      <c r="O39" s="72"/>
      <c r="P39" s="63"/>
      <c r="Q39" s="316"/>
      <c r="R39" s="71">
        <f t="shared" si="4"/>
        <v>0</v>
      </c>
      <c r="S39" s="71">
        <f t="shared" si="5"/>
        <v>0</v>
      </c>
      <c r="T39" s="71">
        <f t="shared" si="6"/>
        <v>0</v>
      </c>
      <c r="U39" s="74">
        <f t="shared" si="7"/>
        <v>0</v>
      </c>
      <c r="W39"/>
      <c r="X39"/>
      <c r="Y39"/>
      <c r="Z39"/>
      <c r="AA39"/>
    </row>
    <row r="40" spans="1:27" s="10" customFormat="1" x14ac:dyDescent="0.2">
      <c r="A40" s="43" t="s">
        <v>69</v>
      </c>
      <c r="B40" s="387"/>
      <c r="C40" s="388"/>
      <c r="D40" s="389"/>
      <c r="E40" s="70"/>
      <c r="F40" s="75"/>
      <c r="G40" s="75"/>
      <c r="H40" s="75"/>
      <c r="I40" s="72"/>
      <c r="J40" s="75"/>
      <c r="K40" s="75"/>
      <c r="L40" s="75"/>
      <c r="M40" s="72"/>
      <c r="N40" s="72"/>
      <c r="O40" s="72"/>
      <c r="P40" s="63"/>
      <c r="Q40" s="316"/>
      <c r="R40" s="71">
        <f t="shared" si="4"/>
        <v>0</v>
      </c>
      <c r="S40" s="71">
        <f t="shared" si="5"/>
        <v>0</v>
      </c>
      <c r="T40" s="71">
        <f t="shared" si="6"/>
        <v>0</v>
      </c>
      <c r="U40" s="74">
        <f t="shared" si="7"/>
        <v>0</v>
      </c>
      <c r="W40"/>
      <c r="X40"/>
      <c r="Y40"/>
      <c r="Z40"/>
      <c r="AA40"/>
    </row>
    <row r="41" spans="1:27" s="10" customFormat="1" x14ac:dyDescent="0.2">
      <c r="A41" s="43" t="s">
        <v>69</v>
      </c>
      <c r="B41" s="387"/>
      <c r="C41" s="388"/>
      <c r="D41" s="389"/>
      <c r="E41" s="70"/>
      <c r="F41" s="75"/>
      <c r="G41" s="75"/>
      <c r="H41" s="75"/>
      <c r="I41" s="72"/>
      <c r="J41" s="75"/>
      <c r="K41" s="75"/>
      <c r="L41" s="75"/>
      <c r="M41" s="72"/>
      <c r="N41" s="72"/>
      <c r="O41" s="72"/>
      <c r="P41" s="63"/>
      <c r="Q41" s="316"/>
      <c r="R41" s="71">
        <f t="shared" si="4"/>
        <v>0</v>
      </c>
      <c r="S41" s="71">
        <f t="shared" si="5"/>
        <v>0</v>
      </c>
      <c r="T41" s="71">
        <f t="shared" si="6"/>
        <v>0</v>
      </c>
      <c r="U41" s="74">
        <f t="shared" si="7"/>
        <v>0</v>
      </c>
      <c r="W41"/>
      <c r="X41"/>
      <c r="Y41"/>
      <c r="Z41"/>
      <c r="AA41"/>
    </row>
    <row r="42" spans="1:27" s="10" customFormat="1" x14ac:dyDescent="0.2">
      <c r="A42" s="43" t="s">
        <v>69</v>
      </c>
      <c r="B42" s="387"/>
      <c r="C42" s="388"/>
      <c r="D42" s="389"/>
      <c r="E42" s="70"/>
      <c r="F42" s="75"/>
      <c r="G42" s="75"/>
      <c r="H42" s="75"/>
      <c r="I42" s="72"/>
      <c r="J42" s="75"/>
      <c r="K42" s="75"/>
      <c r="L42" s="75"/>
      <c r="M42" s="72"/>
      <c r="N42" s="72"/>
      <c r="O42" s="72"/>
      <c r="P42" s="63"/>
      <c r="Q42" s="316"/>
      <c r="R42" s="71">
        <f t="shared" si="4"/>
        <v>0</v>
      </c>
      <c r="S42" s="71">
        <f t="shared" si="5"/>
        <v>0</v>
      </c>
      <c r="T42" s="71">
        <f t="shared" si="6"/>
        <v>0</v>
      </c>
      <c r="U42" s="74">
        <f t="shared" si="7"/>
        <v>0</v>
      </c>
      <c r="W42"/>
      <c r="X42"/>
      <c r="Y42"/>
      <c r="Z42"/>
      <c r="AA42"/>
    </row>
    <row r="43" spans="1:27" s="10" customFormat="1" x14ac:dyDescent="0.2">
      <c r="A43" s="43" t="s">
        <v>69</v>
      </c>
      <c r="B43" s="387"/>
      <c r="C43" s="388"/>
      <c r="D43" s="389"/>
      <c r="E43" s="70"/>
      <c r="F43" s="75"/>
      <c r="G43" s="75"/>
      <c r="H43" s="75"/>
      <c r="I43" s="72"/>
      <c r="J43" s="75"/>
      <c r="K43" s="75"/>
      <c r="L43" s="75"/>
      <c r="M43" s="72"/>
      <c r="N43" s="72"/>
      <c r="O43" s="72"/>
      <c r="P43" s="63"/>
      <c r="Q43" s="316"/>
      <c r="R43" s="71">
        <f t="shared" si="4"/>
        <v>0</v>
      </c>
      <c r="S43" s="71">
        <f t="shared" si="5"/>
        <v>0</v>
      </c>
      <c r="T43" s="71">
        <f t="shared" si="6"/>
        <v>0</v>
      </c>
      <c r="U43" s="74">
        <f t="shared" si="7"/>
        <v>0</v>
      </c>
      <c r="W43"/>
      <c r="X43"/>
      <c r="Y43"/>
      <c r="Z43"/>
      <c r="AA43"/>
    </row>
    <row r="44" spans="1:27" s="10" customFormat="1" x14ac:dyDescent="0.2">
      <c r="A44" s="43" t="s">
        <v>69</v>
      </c>
      <c r="B44" s="387"/>
      <c r="C44" s="388"/>
      <c r="D44" s="389"/>
      <c r="E44" s="70"/>
      <c r="F44" s="75"/>
      <c r="G44" s="75"/>
      <c r="H44" s="75"/>
      <c r="I44" s="72"/>
      <c r="J44" s="75"/>
      <c r="K44" s="75"/>
      <c r="L44" s="75"/>
      <c r="M44" s="72"/>
      <c r="N44" s="72"/>
      <c r="O44" s="72"/>
      <c r="P44" s="63"/>
      <c r="Q44" s="316"/>
      <c r="R44" s="71">
        <f t="shared" si="4"/>
        <v>0</v>
      </c>
      <c r="S44" s="71">
        <f t="shared" si="5"/>
        <v>0</v>
      </c>
      <c r="T44" s="71">
        <f t="shared" si="6"/>
        <v>0</v>
      </c>
      <c r="U44" s="74">
        <f t="shared" si="7"/>
        <v>0</v>
      </c>
      <c r="W44"/>
      <c r="X44"/>
      <c r="Y44"/>
      <c r="Z44"/>
      <c r="AA44"/>
    </row>
    <row r="45" spans="1:27" s="10" customFormat="1" x14ac:dyDescent="0.2">
      <c r="A45" s="43" t="s">
        <v>69</v>
      </c>
      <c r="B45" s="387"/>
      <c r="C45" s="388"/>
      <c r="D45" s="389"/>
      <c r="E45" s="70"/>
      <c r="F45" s="75"/>
      <c r="G45" s="75"/>
      <c r="H45" s="75"/>
      <c r="I45" s="72"/>
      <c r="J45" s="75"/>
      <c r="K45" s="75"/>
      <c r="L45" s="75"/>
      <c r="M45" s="72"/>
      <c r="N45" s="72"/>
      <c r="O45" s="72"/>
      <c r="P45" s="63"/>
      <c r="Q45" s="316"/>
      <c r="R45" s="71">
        <f t="shared" si="4"/>
        <v>0</v>
      </c>
      <c r="S45" s="71">
        <f t="shared" si="5"/>
        <v>0</v>
      </c>
      <c r="T45" s="71">
        <f t="shared" si="6"/>
        <v>0</v>
      </c>
      <c r="U45" s="74">
        <f t="shared" si="7"/>
        <v>0</v>
      </c>
      <c r="W45"/>
      <c r="X45"/>
      <c r="Y45"/>
      <c r="Z45"/>
      <c r="AA45"/>
    </row>
    <row r="46" spans="1:27" s="10" customFormat="1" x14ac:dyDescent="0.2">
      <c r="A46" s="43" t="s">
        <v>69</v>
      </c>
      <c r="B46" s="387"/>
      <c r="C46" s="388"/>
      <c r="D46" s="389"/>
      <c r="E46" s="70"/>
      <c r="F46" s="75"/>
      <c r="G46" s="75"/>
      <c r="H46" s="75"/>
      <c r="I46" s="72"/>
      <c r="J46" s="75"/>
      <c r="K46" s="75"/>
      <c r="L46" s="75"/>
      <c r="M46" s="72"/>
      <c r="N46" s="72"/>
      <c r="O46" s="72"/>
      <c r="P46" s="63"/>
      <c r="Q46" s="316"/>
      <c r="R46" s="71">
        <f t="shared" si="4"/>
        <v>0</v>
      </c>
      <c r="S46" s="71">
        <f t="shared" si="5"/>
        <v>0</v>
      </c>
      <c r="T46" s="71">
        <f t="shared" si="6"/>
        <v>0</v>
      </c>
      <c r="U46" s="74">
        <f t="shared" si="7"/>
        <v>0</v>
      </c>
      <c r="W46"/>
      <c r="X46"/>
      <c r="Y46"/>
      <c r="Z46"/>
      <c r="AA46"/>
    </row>
    <row r="47" spans="1:27" s="10" customFormat="1" x14ac:dyDescent="0.2">
      <c r="A47" s="43" t="s">
        <v>69</v>
      </c>
      <c r="B47" s="387"/>
      <c r="C47" s="388"/>
      <c r="D47" s="389"/>
      <c r="E47" s="70"/>
      <c r="F47" s="75"/>
      <c r="G47" s="75"/>
      <c r="H47" s="75"/>
      <c r="I47" s="72"/>
      <c r="J47" s="75"/>
      <c r="K47" s="75"/>
      <c r="L47" s="75"/>
      <c r="M47" s="72"/>
      <c r="N47" s="72"/>
      <c r="O47" s="72"/>
      <c r="P47" s="63"/>
      <c r="Q47" s="316"/>
      <c r="R47" s="71">
        <f t="shared" si="4"/>
        <v>0</v>
      </c>
      <c r="S47" s="71">
        <f t="shared" si="5"/>
        <v>0</v>
      </c>
      <c r="T47" s="71">
        <f t="shared" si="6"/>
        <v>0</v>
      </c>
      <c r="U47" s="74">
        <f t="shared" si="7"/>
        <v>0</v>
      </c>
      <c r="W47"/>
      <c r="X47"/>
      <c r="Y47"/>
      <c r="Z47"/>
      <c r="AA47"/>
    </row>
    <row r="48" spans="1:27" s="10" customFormat="1" x14ac:dyDescent="0.2">
      <c r="A48" s="43" t="s">
        <v>69</v>
      </c>
      <c r="B48" s="387"/>
      <c r="C48" s="388"/>
      <c r="D48" s="389"/>
      <c r="E48" s="70"/>
      <c r="F48" s="75"/>
      <c r="G48" s="75"/>
      <c r="H48" s="75"/>
      <c r="I48" s="72"/>
      <c r="J48" s="75"/>
      <c r="K48" s="75"/>
      <c r="L48" s="75"/>
      <c r="M48" s="72"/>
      <c r="N48" s="72"/>
      <c r="O48" s="72"/>
      <c r="P48" s="63"/>
      <c r="Q48" s="316"/>
      <c r="R48" s="71">
        <f t="shared" si="4"/>
        <v>0</v>
      </c>
      <c r="S48" s="71">
        <f t="shared" si="5"/>
        <v>0</v>
      </c>
      <c r="T48" s="71">
        <f t="shared" si="6"/>
        <v>0</v>
      </c>
      <c r="U48" s="74">
        <f t="shared" si="7"/>
        <v>0</v>
      </c>
      <c r="W48"/>
      <c r="X48"/>
      <c r="Y48"/>
      <c r="Z48"/>
      <c r="AA48"/>
    </row>
    <row r="49" spans="1:32" s="10" customFormat="1" x14ac:dyDescent="0.2">
      <c r="A49" s="43" t="s">
        <v>69</v>
      </c>
      <c r="B49" s="387"/>
      <c r="C49" s="388"/>
      <c r="D49" s="389"/>
      <c r="E49" s="70"/>
      <c r="F49" s="75"/>
      <c r="G49" s="75"/>
      <c r="H49" s="75"/>
      <c r="I49" s="72"/>
      <c r="J49" s="75"/>
      <c r="K49" s="75"/>
      <c r="L49" s="75"/>
      <c r="M49" s="72"/>
      <c r="N49" s="72"/>
      <c r="O49" s="72"/>
      <c r="P49" s="63"/>
      <c r="Q49" s="316"/>
      <c r="R49" s="71">
        <f t="shared" si="4"/>
        <v>0</v>
      </c>
      <c r="S49" s="71">
        <f t="shared" si="5"/>
        <v>0</v>
      </c>
      <c r="T49" s="71">
        <f t="shared" si="6"/>
        <v>0</v>
      </c>
      <c r="U49" s="74">
        <f t="shared" si="7"/>
        <v>0</v>
      </c>
      <c r="W49"/>
      <c r="X49"/>
      <c r="Y49"/>
      <c r="Z49"/>
      <c r="AA49"/>
    </row>
    <row r="50" spans="1:32" s="10" customFormat="1" x14ac:dyDescent="0.2">
      <c r="A50" s="43" t="s">
        <v>69</v>
      </c>
      <c r="B50" s="387"/>
      <c r="C50" s="387"/>
      <c r="D50" s="389"/>
      <c r="E50" s="70"/>
      <c r="F50" s="75"/>
      <c r="G50" s="75"/>
      <c r="H50" s="75"/>
      <c r="I50" s="72"/>
      <c r="J50" s="75"/>
      <c r="K50" s="75"/>
      <c r="L50" s="75"/>
      <c r="M50" s="72"/>
      <c r="N50" s="72"/>
      <c r="O50" s="72"/>
      <c r="P50" s="63"/>
      <c r="Q50" s="316"/>
      <c r="R50" s="71">
        <f t="shared" si="4"/>
        <v>0</v>
      </c>
      <c r="S50" s="71">
        <f t="shared" si="5"/>
        <v>0</v>
      </c>
      <c r="T50" s="71">
        <f t="shared" si="6"/>
        <v>0</v>
      </c>
      <c r="U50" s="74">
        <f t="shared" si="7"/>
        <v>0</v>
      </c>
      <c r="W50"/>
      <c r="X50"/>
      <c r="Y50"/>
      <c r="Z50"/>
      <c r="AA50"/>
    </row>
    <row r="51" spans="1:32" s="10" customFormat="1" x14ac:dyDescent="0.2">
      <c r="A51" s="43"/>
      <c r="B51" s="79"/>
      <c r="C51" s="13"/>
      <c r="D51" s="13"/>
      <c r="E51" s="13"/>
      <c r="F51" s="80"/>
      <c r="G51" s="80"/>
      <c r="H51" s="80"/>
      <c r="I51" s="80"/>
      <c r="J51" s="80"/>
      <c r="K51" s="80"/>
      <c r="L51" s="80"/>
      <c r="M51" s="80"/>
      <c r="N51" s="80"/>
      <c r="O51" s="80"/>
      <c r="P51" s="13"/>
      <c r="Q51" s="80"/>
      <c r="R51" s="80"/>
      <c r="S51" s="80"/>
      <c r="T51" s="80"/>
      <c r="U51" s="89"/>
      <c r="W51"/>
      <c r="X51"/>
      <c r="Y51"/>
      <c r="Z51"/>
      <c r="AA51"/>
    </row>
    <row r="52" spans="1:32" s="10" customFormat="1" ht="13.5" thickBot="1" x14ac:dyDescent="0.25">
      <c r="A52" s="43"/>
      <c r="B52" s="77"/>
      <c r="C52" s="77"/>
      <c r="D52" s="77"/>
      <c r="E52" s="77"/>
      <c r="F52" s="78"/>
      <c r="G52" s="78"/>
      <c r="H52" s="78"/>
      <c r="I52" s="78"/>
      <c r="J52" s="78"/>
      <c r="K52" s="78"/>
      <c r="L52" s="78"/>
      <c r="M52" s="78"/>
      <c r="N52" s="78"/>
      <c r="O52" s="78"/>
      <c r="P52" s="77"/>
      <c r="Q52" s="78"/>
      <c r="R52" s="107">
        <f>SUM(R11:R50)</f>
        <v>0</v>
      </c>
      <c r="S52" s="107">
        <f t="shared" ref="S52:U52" si="8">SUM(S11:S50)</f>
        <v>0</v>
      </c>
      <c r="T52" s="107">
        <f t="shared" si="8"/>
        <v>0</v>
      </c>
      <c r="U52" s="109">
        <f t="shared" si="8"/>
        <v>0</v>
      </c>
      <c r="W52"/>
      <c r="X52"/>
      <c r="Y52"/>
      <c r="Z52"/>
      <c r="AA52"/>
    </row>
    <row r="53" spans="1:32" s="10" customFormat="1" ht="13.5" thickTop="1" x14ac:dyDescent="0.2">
      <c r="A53" s="43"/>
      <c r="B53" s="13"/>
      <c r="C53" s="13"/>
      <c r="D53" s="13"/>
      <c r="E53" s="13"/>
      <c r="F53" s="13"/>
      <c r="G53" s="13"/>
      <c r="H53" s="13"/>
      <c r="I53" s="13"/>
      <c r="J53" s="13"/>
      <c r="K53" s="13"/>
      <c r="L53" s="13"/>
      <c r="M53" s="13"/>
      <c r="N53" s="13"/>
      <c r="O53" s="13"/>
      <c r="P53" s="13"/>
      <c r="Q53" s="13"/>
      <c r="R53" s="13"/>
      <c r="S53" s="13"/>
      <c r="T53" s="13"/>
      <c r="U53" s="83"/>
      <c r="W53"/>
      <c r="X53"/>
      <c r="Y53"/>
      <c r="Z53"/>
      <c r="AA53"/>
    </row>
    <row r="54" spans="1:32" s="10" customFormat="1" x14ac:dyDescent="0.2">
      <c r="A54" s="43"/>
      <c r="B54" s="13"/>
      <c r="C54" s="13"/>
      <c r="D54" s="13"/>
      <c r="E54" s="13"/>
      <c r="F54" s="13"/>
      <c r="G54" s="13"/>
      <c r="H54" s="13"/>
      <c r="I54" s="13"/>
      <c r="J54" s="13"/>
      <c r="K54" s="13"/>
      <c r="L54" s="13"/>
      <c r="M54" s="13"/>
      <c r="N54" s="319"/>
      <c r="O54" s="13"/>
      <c r="P54" s="13"/>
      <c r="Q54" s="13"/>
      <c r="R54" s="77"/>
      <c r="S54" s="77"/>
      <c r="T54" s="123" t="s">
        <v>142</v>
      </c>
      <c r="U54" s="84">
        <f>U52/1000</f>
        <v>0</v>
      </c>
      <c r="W54" s="317"/>
      <c r="X54"/>
      <c r="Y54"/>
      <c r="Z54"/>
      <c r="AA54"/>
    </row>
    <row r="55" spans="1:32" s="10" customFormat="1" x14ac:dyDescent="0.2">
      <c r="A55" s="43"/>
      <c r="B55" s="13"/>
      <c r="C55" s="13"/>
      <c r="D55" s="13"/>
      <c r="E55" s="13"/>
      <c r="F55" s="13"/>
      <c r="G55" s="13"/>
      <c r="H55" s="13"/>
      <c r="I55" s="13"/>
      <c r="J55" s="13"/>
      <c r="K55" s="13"/>
      <c r="L55" s="13"/>
      <c r="M55" s="13"/>
      <c r="N55" s="13"/>
      <c r="O55" s="13"/>
      <c r="P55" s="13"/>
      <c r="Q55" s="13"/>
      <c r="R55" s="13"/>
      <c r="S55" s="13"/>
      <c r="U55" s="83"/>
      <c r="W55"/>
      <c r="X55"/>
      <c r="Y55"/>
      <c r="Z55"/>
      <c r="AA55"/>
    </row>
    <row r="56" spans="1:32" s="10" customFormat="1" ht="13.5" thickBot="1" x14ac:dyDescent="0.25">
      <c r="A56" s="43"/>
      <c r="B56" s="13"/>
      <c r="C56" s="13"/>
      <c r="D56" s="13"/>
      <c r="E56" s="13"/>
      <c r="F56" s="13"/>
      <c r="G56" s="13"/>
      <c r="H56" s="13"/>
      <c r="I56" s="13"/>
      <c r="J56" s="13"/>
      <c r="K56" s="13"/>
      <c r="L56" s="13"/>
      <c r="M56" s="13"/>
      <c r="N56" s="13"/>
      <c r="O56" s="13"/>
      <c r="P56" s="2"/>
      <c r="Q56" s="2"/>
      <c r="R56" s="517" t="s">
        <v>116</v>
      </c>
      <c r="S56" s="497"/>
      <c r="T56" s="497"/>
      <c r="U56" s="110">
        <f>'FRACCIÓN II 1er 2016'!U54+'FRACCION II  2do 2016'!U54</f>
        <v>0</v>
      </c>
      <c r="W56"/>
      <c r="X56"/>
      <c r="Y56"/>
      <c r="Z56"/>
      <c r="AA56"/>
    </row>
    <row r="57" spans="1:32" s="10" customFormat="1" ht="13.5" thickTop="1" x14ac:dyDescent="0.2">
      <c r="A57" s="43"/>
      <c r="B57" s="2"/>
      <c r="C57" s="2"/>
      <c r="D57" s="2"/>
      <c r="E57" s="2"/>
      <c r="F57" s="2"/>
      <c r="G57" s="2"/>
      <c r="H57" s="2"/>
      <c r="I57" s="2"/>
      <c r="J57" s="2"/>
      <c r="K57" s="2"/>
      <c r="L57" s="2"/>
      <c r="M57" s="2"/>
      <c r="N57" s="2"/>
      <c r="O57" s="2"/>
      <c r="P57" s="2"/>
      <c r="Q57" s="2"/>
      <c r="R57" s="2"/>
      <c r="S57" s="2"/>
      <c r="T57" s="2"/>
      <c r="U57" s="18"/>
      <c r="W57"/>
      <c r="X57"/>
      <c r="Y57"/>
      <c r="Z57"/>
      <c r="AA57"/>
    </row>
    <row r="58" spans="1:32" s="10" customFormat="1" x14ac:dyDescent="0.2">
      <c r="A58" s="43"/>
      <c r="B58" s="90"/>
      <c r="C58" s="39"/>
      <c r="D58" s="39"/>
      <c r="E58" s="39"/>
      <c r="F58" s="91"/>
      <c r="G58" s="91"/>
      <c r="H58" s="91"/>
      <c r="I58" s="91"/>
      <c r="J58" s="91"/>
      <c r="K58" s="91"/>
      <c r="L58" s="91"/>
      <c r="M58" s="91"/>
      <c r="N58" s="91"/>
      <c r="O58" s="91"/>
      <c r="P58" s="2"/>
      <c r="Q58" s="2"/>
      <c r="R58" s="93"/>
      <c r="S58" s="93"/>
      <c r="T58" s="93"/>
      <c r="U58" s="347"/>
      <c r="V58" s="39"/>
      <c r="W58" s="2"/>
      <c r="X58" s="2"/>
      <c r="Y58" s="2"/>
      <c r="Z58" s="2"/>
      <c r="AA58" s="2"/>
      <c r="AB58" s="39"/>
      <c r="AC58" s="39"/>
      <c r="AD58" s="39"/>
      <c r="AE58" s="39"/>
      <c r="AF58" s="39"/>
    </row>
    <row r="59" spans="1:32" x14ac:dyDescent="0.2">
      <c r="A59" s="19"/>
      <c r="B59" s="2"/>
      <c r="C59" s="2"/>
      <c r="D59" s="2"/>
      <c r="E59" s="2"/>
      <c r="F59" s="2"/>
      <c r="G59" s="2"/>
      <c r="H59" s="2"/>
      <c r="I59" s="2"/>
      <c r="J59" s="2"/>
      <c r="K59" s="2"/>
      <c r="L59" s="2"/>
      <c r="M59" s="2"/>
      <c r="N59" s="2"/>
      <c r="O59" s="2"/>
      <c r="P59" s="2"/>
      <c r="Q59" s="2"/>
      <c r="R59" s="93"/>
      <c r="S59" s="2"/>
      <c r="T59" s="93"/>
      <c r="U59" s="18"/>
    </row>
    <row r="60" spans="1:32" ht="13.5" thickBot="1" x14ac:dyDescent="0.25">
      <c r="A60" s="20"/>
      <c r="B60" s="21"/>
      <c r="C60" s="21"/>
      <c r="D60" s="21"/>
      <c r="E60" s="21"/>
      <c r="F60" s="21"/>
      <c r="G60" s="21"/>
      <c r="H60" s="21"/>
      <c r="I60" s="21"/>
      <c r="J60" s="21"/>
      <c r="K60" s="21"/>
      <c r="L60" s="21"/>
      <c r="M60" s="21"/>
      <c r="N60" s="21"/>
      <c r="O60" s="21"/>
      <c r="P60" s="21"/>
      <c r="Q60" s="21"/>
      <c r="R60" s="21"/>
      <c r="S60" s="21"/>
      <c r="T60" s="94"/>
      <c r="U60" s="23"/>
    </row>
    <row r="62" spans="1:32" x14ac:dyDescent="0.2">
      <c r="R62" s="92"/>
      <c r="S62" s="92"/>
      <c r="T62" s="92"/>
      <c r="U62" s="92"/>
    </row>
  </sheetData>
  <mergeCells count="18">
    <mergeCell ref="R56:T56"/>
    <mergeCell ref="A7:A9"/>
    <mergeCell ref="B7:P7"/>
    <mergeCell ref="B8:B9"/>
    <mergeCell ref="D8:D9"/>
    <mergeCell ref="F8:H8"/>
    <mergeCell ref="J8:L8"/>
    <mergeCell ref="N8:N9"/>
    <mergeCell ref="R7:U7"/>
    <mergeCell ref="P8:P9"/>
    <mergeCell ref="R8:U8"/>
    <mergeCell ref="A6:P6"/>
    <mergeCell ref="R6:U6"/>
    <mergeCell ref="A1:T1"/>
    <mergeCell ref="A2:Q2"/>
    <mergeCell ref="A3:T3"/>
    <mergeCell ref="A4:T4"/>
    <mergeCell ref="A5:T5"/>
  </mergeCells>
  <printOptions horizontalCentered="1"/>
  <pageMargins left="0.78740157480314965" right="0.39370078740157483" top="0.39370078740157483" bottom="0.39370078740157483" header="0.31496062992125984" footer="0.31496062992125984"/>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Z95"/>
  <sheetViews>
    <sheetView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6" ht="18.75" customHeight="1" x14ac:dyDescent="0.2">
      <c r="A1" s="502" t="s">
        <v>0</v>
      </c>
      <c r="B1" s="502"/>
      <c r="C1" s="502"/>
      <c r="D1" s="502"/>
      <c r="E1" s="502"/>
      <c r="F1" s="502"/>
      <c r="G1" s="502"/>
      <c r="H1" s="502"/>
      <c r="I1" s="502"/>
      <c r="J1" s="502"/>
      <c r="K1" s="502"/>
      <c r="L1" s="502"/>
      <c r="M1" s="502"/>
      <c r="N1" s="502"/>
      <c r="O1" s="502"/>
      <c r="P1" s="502"/>
      <c r="Q1" s="502"/>
      <c r="R1" s="502"/>
      <c r="S1" s="502"/>
      <c r="T1" s="502"/>
      <c r="U1" s="116"/>
    </row>
    <row r="2" spans="1:26" ht="12" customHeight="1" x14ac:dyDescent="0.2">
      <c r="A2" s="503" t="s">
        <v>99</v>
      </c>
      <c r="B2" s="504"/>
      <c r="C2" s="504"/>
      <c r="D2" s="504"/>
      <c r="E2" s="504"/>
      <c r="F2" s="504"/>
      <c r="G2" s="504"/>
      <c r="H2" s="504"/>
      <c r="I2" s="504"/>
      <c r="J2" s="504"/>
      <c r="K2" s="504"/>
      <c r="L2" s="504"/>
      <c r="M2" s="504"/>
      <c r="N2" s="504"/>
      <c r="O2" s="504"/>
      <c r="P2" s="504"/>
      <c r="Q2" s="504"/>
      <c r="R2" s="116"/>
      <c r="S2" s="116"/>
      <c r="T2" s="116"/>
      <c r="U2" s="116"/>
    </row>
    <row r="3" spans="1:26" ht="14.25" customHeight="1" x14ac:dyDescent="0.2">
      <c r="A3" s="503" t="s">
        <v>111</v>
      </c>
      <c r="B3" s="504"/>
      <c r="C3" s="504"/>
      <c r="D3" s="504"/>
      <c r="E3" s="504"/>
      <c r="F3" s="504"/>
      <c r="G3" s="504"/>
      <c r="H3" s="504"/>
      <c r="I3" s="504"/>
      <c r="J3" s="504"/>
      <c r="K3" s="504"/>
      <c r="L3" s="504"/>
      <c r="M3" s="504"/>
      <c r="N3" s="504"/>
      <c r="O3" s="504"/>
      <c r="P3" s="504"/>
      <c r="Q3" s="504"/>
      <c r="R3" s="504"/>
      <c r="S3" s="504"/>
      <c r="T3" s="504"/>
      <c r="U3" s="117"/>
    </row>
    <row r="4" spans="1:26" ht="13.5" customHeight="1" x14ac:dyDescent="0.2">
      <c r="A4" s="505" t="s">
        <v>1</v>
      </c>
      <c r="B4" s="506"/>
      <c r="C4" s="506"/>
      <c r="D4" s="506"/>
      <c r="E4" s="506"/>
      <c r="F4" s="506"/>
      <c r="G4" s="506"/>
      <c r="H4" s="506"/>
      <c r="I4" s="506"/>
      <c r="J4" s="506"/>
      <c r="K4" s="506"/>
      <c r="L4" s="506"/>
      <c r="M4" s="506"/>
      <c r="N4" s="506"/>
      <c r="O4" s="506"/>
      <c r="P4" s="506"/>
      <c r="Q4" s="506"/>
      <c r="R4" s="506"/>
      <c r="S4" s="506"/>
      <c r="T4" s="506"/>
      <c r="U4" s="118"/>
    </row>
    <row r="5" spans="1:26" ht="14.25" customHeight="1" x14ac:dyDescent="0.2">
      <c r="A5" s="505" t="s">
        <v>117</v>
      </c>
      <c r="B5" s="506"/>
      <c r="C5" s="506"/>
      <c r="D5" s="506"/>
      <c r="E5" s="506"/>
      <c r="F5" s="506"/>
      <c r="G5" s="506"/>
      <c r="H5" s="506"/>
      <c r="I5" s="506"/>
      <c r="J5" s="506"/>
      <c r="K5" s="506"/>
      <c r="L5" s="506"/>
      <c r="M5" s="506"/>
      <c r="N5" s="506"/>
      <c r="O5" s="506"/>
      <c r="P5" s="506"/>
      <c r="Q5" s="506"/>
      <c r="R5" s="506"/>
      <c r="S5" s="506"/>
      <c r="T5" s="506"/>
      <c r="U5" s="118"/>
    </row>
    <row r="6" spans="1:26" ht="18" x14ac:dyDescent="0.2">
      <c r="A6" s="512" t="s">
        <v>95</v>
      </c>
      <c r="B6" s="510"/>
      <c r="C6" s="510"/>
      <c r="D6" s="510"/>
      <c r="E6" s="510"/>
      <c r="F6" s="510"/>
      <c r="G6" s="510"/>
      <c r="H6" s="510"/>
      <c r="I6" s="510"/>
      <c r="J6" s="510"/>
      <c r="K6" s="510"/>
      <c r="L6" s="510"/>
      <c r="M6" s="510"/>
      <c r="N6" s="510"/>
      <c r="O6" s="510"/>
      <c r="P6" s="511"/>
      <c r="Q6" s="24"/>
      <c r="R6" s="512" t="s">
        <v>94</v>
      </c>
      <c r="S6" s="510"/>
      <c r="T6" s="510"/>
      <c r="U6" s="511"/>
    </row>
    <row r="7" spans="1:26" ht="30" customHeight="1" x14ac:dyDescent="0.2">
      <c r="A7" s="498" t="s">
        <v>2</v>
      </c>
      <c r="B7" s="522" t="s">
        <v>3</v>
      </c>
      <c r="C7" s="522"/>
      <c r="D7" s="522"/>
      <c r="E7" s="523"/>
      <c r="F7" s="522"/>
      <c r="G7" s="522"/>
      <c r="H7" s="522"/>
      <c r="I7" s="523"/>
      <c r="J7" s="522"/>
      <c r="K7" s="522"/>
      <c r="L7" s="522"/>
      <c r="M7" s="523"/>
      <c r="N7" s="522"/>
      <c r="O7" s="523"/>
      <c r="P7" s="524"/>
      <c r="Q7" s="29"/>
      <c r="R7" s="519"/>
      <c r="S7" s="520"/>
      <c r="T7" s="520"/>
      <c r="U7" s="521"/>
    </row>
    <row r="8" spans="1:26" ht="25.5" customHeight="1" x14ac:dyDescent="0.2">
      <c r="A8" s="498"/>
      <c r="B8" s="498" t="s">
        <v>100</v>
      </c>
      <c r="C8" s="33"/>
      <c r="D8" s="498" t="s">
        <v>4</v>
      </c>
      <c r="E8" s="27"/>
      <c r="F8" s="498" t="s">
        <v>5</v>
      </c>
      <c r="G8" s="498"/>
      <c r="H8" s="498"/>
      <c r="I8" s="25"/>
      <c r="J8" s="498" t="s">
        <v>101</v>
      </c>
      <c r="K8" s="498"/>
      <c r="L8" s="498"/>
      <c r="M8" s="27"/>
      <c r="N8" s="498" t="s">
        <v>6</v>
      </c>
      <c r="O8" s="27"/>
      <c r="P8" s="498" t="s">
        <v>7</v>
      </c>
      <c r="Q8" s="27"/>
      <c r="R8" s="498" t="s">
        <v>8</v>
      </c>
      <c r="S8" s="498"/>
      <c r="T8" s="498"/>
      <c r="U8" s="498"/>
    </row>
    <row r="9" spans="1:26" ht="27.75" customHeight="1" x14ac:dyDescent="0.2">
      <c r="A9" s="498"/>
      <c r="B9" s="498"/>
      <c r="C9" s="26"/>
      <c r="D9" s="498"/>
      <c r="E9" s="28"/>
      <c r="F9" s="32" t="s">
        <v>58</v>
      </c>
      <c r="G9" s="32" t="s">
        <v>59</v>
      </c>
      <c r="H9" s="32" t="s">
        <v>60</v>
      </c>
      <c r="I9" s="26"/>
      <c r="J9" s="32" t="s">
        <v>58</v>
      </c>
      <c r="K9" s="32" t="s">
        <v>59</v>
      </c>
      <c r="L9" s="32" t="s">
        <v>60</v>
      </c>
      <c r="M9" s="28"/>
      <c r="N9" s="498"/>
      <c r="O9" s="28"/>
      <c r="P9" s="498"/>
      <c r="Q9" s="28"/>
      <c r="R9" s="32" t="s">
        <v>58</v>
      </c>
      <c r="S9" s="32" t="s">
        <v>59</v>
      </c>
      <c r="T9" s="32" t="s">
        <v>60</v>
      </c>
      <c r="U9" s="128" t="s">
        <v>242</v>
      </c>
    </row>
    <row r="10" spans="1:26" s="10" customFormat="1" ht="18" customHeight="1" thickBot="1" x14ac:dyDescent="0.45">
      <c r="A10" s="525"/>
      <c r="B10" s="526"/>
      <c r="C10" s="526"/>
      <c r="D10" s="526"/>
      <c r="E10" s="526"/>
      <c r="F10" s="526"/>
      <c r="G10" s="526"/>
      <c r="H10" s="526"/>
      <c r="I10" s="526"/>
      <c r="J10" s="526"/>
      <c r="K10" s="526"/>
      <c r="L10" s="526"/>
      <c r="M10" s="526"/>
      <c r="N10" s="526"/>
      <c r="O10" s="526"/>
      <c r="P10" s="526"/>
      <c r="Q10" s="526"/>
      <c r="R10" s="526"/>
      <c r="S10" s="526"/>
      <c r="T10" s="526"/>
      <c r="U10" s="527"/>
      <c r="W10"/>
      <c r="X10"/>
      <c r="Y10"/>
      <c r="Z10"/>
    </row>
    <row r="11" spans="1:26" s="10" customFormat="1" x14ac:dyDescent="0.2">
      <c r="A11" s="139" t="e">
        <f>VLOOKUP('HOJA DE TRABAJO DE LA UPE'!$A$2,Hoja1!$B$2:$C$35,2,FALSE)</f>
        <v>#N/A</v>
      </c>
      <c r="B11" s="385"/>
      <c r="C11" s="385"/>
      <c r="D11" s="386"/>
      <c r="E11" s="67"/>
      <c r="F11" s="76"/>
      <c r="G11" s="76"/>
      <c r="H11" s="76"/>
      <c r="I11" s="68"/>
      <c r="J11" s="76"/>
      <c r="K11" s="76"/>
      <c r="L11" s="76"/>
      <c r="M11" s="68"/>
      <c r="N11" s="69"/>
      <c r="O11" s="68"/>
      <c r="P11" s="65"/>
      <c r="Q11" s="64"/>
      <c r="R11" s="68">
        <f t="shared" ref="R11" si="0">F11*J11</f>
        <v>0</v>
      </c>
      <c r="S11" s="68">
        <f t="shared" ref="S11" si="1">G11*K11</f>
        <v>0</v>
      </c>
      <c r="T11" s="68">
        <f t="shared" ref="T11" si="2">H11*L11</f>
        <v>0</v>
      </c>
      <c r="U11" s="73">
        <f t="shared" ref="U11" si="3">R11+S11+T11</f>
        <v>0</v>
      </c>
      <c r="X11"/>
      <c r="Y11"/>
      <c r="Z11"/>
    </row>
    <row r="12" spans="1:26" x14ac:dyDescent="0.2">
      <c r="A12" s="43" t="s">
        <v>69</v>
      </c>
      <c r="B12" s="387"/>
      <c r="C12" s="388"/>
      <c r="D12" s="389"/>
      <c r="E12" s="70"/>
      <c r="F12" s="75"/>
      <c r="G12" s="75"/>
      <c r="H12" s="75"/>
      <c r="I12" s="72"/>
      <c r="J12" s="75"/>
      <c r="K12" s="75"/>
      <c r="L12" s="75"/>
      <c r="M12" s="72"/>
      <c r="N12" s="72"/>
      <c r="O12" s="72"/>
      <c r="P12" s="63"/>
      <c r="Q12" s="66"/>
      <c r="R12" s="71">
        <f t="shared" ref="R12:R50" si="4">F12*J12</f>
        <v>0</v>
      </c>
      <c r="S12" s="71">
        <f t="shared" ref="S12:S50" si="5">G12*K12</f>
        <v>0</v>
      </c>
      <c r="T12" s="71">
        <f t="shared" ref="T12:T50" si="6">H12*L12</f>
        <v>0</v>
      </c>
      <c r="U12" s="74">
        <f t="shared" ref="U12:U50" si="7">R12+S12+T12</f>
        <v>0</v>
      </c>
      <c r="W12" s="10"/>
    </row>
    <row r="13" spans="1:26" x14ac:dyDescent="0.2">
      <c r="A13" s="43" t="s">
        <v>69</v>
      </c>
      <c r="B13" s="387"/>
      <c r="C13" s="388"/>
      <c r="D13" s="389"/>
      <c r="E13" s="70"/>
      <c r="F13" s="75"/>
      <c r="G13" s="75"/>
      <c r="H13" s="75"/>
      <c r="I13" s="72"/>
      <c r="J13" s="75"/>
      <c r="K13" s="75"/>
      <c r="L13" s="75"/>
      <c r="M13" s="72"/>
      <c r="N13" s="72"/>
      <c r="O13" s="72"/>
      <c r="P13" s="63"/>
      <c r="Q13" s="66"/>
      <c r="R13" s="71">
        <f t="shared" si="4"/>
        <v>0</v>
      </c>
      <c r="S13" s="71">
        <f t="shared" si="5"/>
        <v>0</v>
      </c>
      <c r="T13" s="71">
        <f t="shared" si="6"/>
        <v>0</v>
      </c>
      <c r="U13" s="74">
        <f t="shared" si="7"/>
        <v>0</v>
      </c>
      <c r="W13" s="10"/>
    </row>
    <row r="14" spans="1:26" x14ac:dyDescent="0.2">
      <c r="A14" s="43" t="s">
        <v>69</v>
      </c>
      <c r="B14" s="387"/>
      <c r="C14" s="388"/>
      <c r="D14" s="389"/>
      <c r="E14" s="70"/>
      <c r="F14" s="75"/>
      <c r="G14" s="75"/>
      <c r="H14" s="75"/>
      <c r="I14" s="72"/>
      <c r="J14" s="75"/>
      <c r="K14" s="75"/>
      <c r="L14" s="75"/>
      <c r="M14" s="72"/>
      <c r="N14" s="72"/>
      <c r="O14" s="72"/>
      <c r="P14" s="63"/>
      <c r="Q14" s="66"/>
      <c r="R14" s="71">
        <f t="shared" si="4"/>
        <v>0</v>
      </c>
      <c r="S14" s="71">
        <f t="shared" si="5"/>
        <v>0</v>
      </c>
      <c r="T14" s="71">
        <f t="shared" si="6"/>
        <v>0</v>
      </c>
      <c r="U14" s="74">
        <f t="shared" si="7"/>
        <v>0</v>
      </c>
      <c r="W14" s="10"/>
    </row>
    <row r="15" spans="1:26" x14ac:dyDescent="0.2">
      <c r="A15" s="43" t="s">
        <v>69</v>
      </c>
      <c r="B15" s="387"/>
      <c r="C15" s="388"/>
      <c r="D15" s="389"/>
      <c r="E15" s="70"/>
      <c r="F15" s="75"/>
      <c r="G15" s="75"/>
      <c r="H15" s="75"/>
      <c r="I15" s="72"/>
      <c r="J15" s="75"/>
      <c r="K15" s="75"/>
      <c r="L15" s="75"/>
      <c r="M15" s="72"/>
      <c r="N15" s="72"/>
      <c r="O15" s="72"/>
      <c r="P15" s="63"/>
      <c r="Q15" s="66"/>
      <c r="R15" s="71">
        <f t="shared" si="4"/>
        <v>0</v>
      </c>
      <c r="S15" s="71">
        <f t="shared" si="5"/>
        <v>0</v>
      </c>
      <c r="T15" s="71">
        <f t="shared" si="6"/>
        <v>0</v>
      </c>
      <c r="U15" s="74">
        <f t="shared" si="7"/>
        <v>0</v>
      </c>
      <c r="W15" s="10"/>
    </row>
    <row r="16" spans="1:26" x14ac:dyDescent="0.2">
      <c r="A16" s="43" t="s">
        <v>69</v>
      </c>
      <c r="B16" s="387"/>
      <c r="C16" s="388"/>
      <c r="D16" s="389"/>
      <c r="E16" s="70"/>
      <c r="F16" s="75"/>
      <c r="G16" s="75"/>
      <c r="H16" s="75"/>
      <c r="I16" s="72"/>
      <c r="J16" s="75"/>
      <c r="K16" s="75"/>
      <c r="L16" s="75"/>
      <c r="M16" s="72"/>
      <c r="N16" s="72"/>
      <c r="O16" s="72"/>
      <c r="P16" s="63"/>
      <c r="Q16" s="66"/>
      <c r="R16" s="71">
        <f t="shared" si="4"/>
        <v>0</v>
      </c>
      <c r="S16" s="71">
        <f t="shared" si="5"/>
        <v>0</v>
      </c>
      <c r="T16" s="71">
        <f t="shared" si="6"/>
        <v>0</v>
      </c>
      <c r="U16" s="74">
        <f t="shared" si="7"/>
        <v>0</v>
      </c>
      <c r="W16" s="10"/>
    </row>
    <row r="17" spans="1:23" x14ac:dyDescent="0.2">
      <c r="A17" s="43" t="s">
        <v>69</v>
      </c>
      <c r="B17" s="387"/>
      <c r="C17" s="388"/>
      <c r="D17" s="389"/>
      <c r="E17" s="70"/>
      <c r="F17" s="75"/>
      <c r="G17" s="75"/>
      <c r="H17" s="75"/>
      <c r="I17" s="72"/>
      <c r="J17" s="75"/>
      <c r="K17" s="75"/>
      <c r="L17" s="75"/>
      <c r="M17" s="72"/>
      <c r="N17" s="72"/>
      <c r="O17" s="72"/>
      <c r="P17" s="63"/>
      <c r="Q17" s="66"/>
      <c r="R17" s="71">
        <f t="shared" si="4"/>
        <v>0</v>
      </c>
      <c r="S17" s="71">
        <f t="shared" si="5"/>
        <v>0</v>
      </c>
      <c r="T17" s="71">
        <f t="shared" si="6"/>
        <v>0</v>
      </c>
      <c r="U17" s="74">
        <f t="shared" si="7"/>
        <v>0</v>
      </c>
      <c r="W17" s="10"/>
    </row>
    <row r="18" spans="1:23" x14ac:dyDescent="0.2">
      <c r="A18" s="43" t="s">
        <v>69</v>
      </c>
      <c r="B18" s="387"/>
      <c r="C18" s="388"/>
      <c r="D18" s="389"/>
      <c r="E18" s="70"/>
      <c r="F18" s="75"/>
      <c r="G18" s="75"/>
      <c r="H18" s="75"/>
      <c r="I18" s="72"/>
      <c r="J18" s="75"/>
      <c r="K18" s="75"/>
      <c r="L18" s="75"/>
      <c r="M18" s="72"/>
      <c r="N18" s="72"/>
      <c r="O18" s="72"/>
      <c r="P18" s="63"/>
      <c r="Q18" s="66"/>
      <c r="R18" s="71">
        <f t="shared" si="4"/>
        <v>0</v>
      </c>
      <c r="S18" s="71">
        <f t="shared" si="5"/>
        <v>0</v>
      </c>
      <c r="T18" s="71">
        <f t="shared" si="6"/>
        <v>0</v>
      </c>
      <c r="U18" s="74">
        <f t="shared" si="7"/>
        <v>0</v>
      </c>
      <c r="W18" s="10"/>
    </row>
    <row r="19" spans="1:23" x14ac:dyDescent="0.2">
      <c r="A19" s="43" t="s">
        <v>69</v>
      </c>
      <c r="B19" s="387"/>
      <c r="C19" s="388"/>
      <c r="D19" s="389"/>
      <c r="E19" s="70"/>
      <c r="F19" s="75"/>
      <c r="G19" s="75"/>
      <c r="H19" s="75"/>
      <c r="I19" s="72"/>
      <c r="J19" s="75"/>
      <c r="K19" s="75"/>
      <c r="L19" s="75"/>
      <c r="M19" s="72"/>
      <c r="N19" s="72"/>
      <c r="O19" s="72"/>
      <c r="P19" s="63"/>
      <c r="Q19" s="66"/>
      <c r="R19" s="71">
        <f t="shared" si="4"/>
        <v>0</v>
      </c>
      <c r="S19" s="71">
        <f t="shared" si="5"/>
        <v>0</v>
      </c>
      <c r="T19" s="71">
        <f t="shared" si="6"/>
        <v>0</v>
      </c>
      <c r="U19" s="74">
        <f t="shared" si="7"/>
        <v>0</v>
      </c>
      <c r="W19" s="10"/>
    </row>
    <row r="20" spans="1:23" x14ac:dyDescent="0.2">
      <c r="A20" s="43" t="s">
        <v>69</v>
      </c>
      <c r="B20" s="387"/>
      <c r="C20" s="388"/>
      <c r="D20" s="389"/>
      <c r="E20" s="70"/>
      <c r="F20" s="75"/>
      <c r="G20" s="75"/>
      <c r="H20" s="75"/>
      <c r="I20" s="72"/>
      <c r="J20" s="75"/>
      <c r="K20" s="75"/>
      <c r="L20" s="75"/>
      <c r="M20" s="72"/>
      <c r="N20" s="72"/>
      <c r="O20" s="72"/>
      <c r="P20" s="63"/>
      <c r="Q20" s="66"/>
      <c r="R20" s="71">
        <f t="shared" si="4"/>
        <v>0</v>
      </c>
      <c r="S20" s="71">
        <f t="shared" si="5"/>
        <v>0</v>
      </c>
      <c r="T20" s="71">
        <f t="shared" si="6"/>
        <v>0</v>
      </c>
      <c r="U20" s="74">
        <f t="shared" si="7"/>
        <v>0</v>
      </c>
      <c r="W20" s="10"/>
    </row>
    <row r="21" spans="1:23" x14ac:dyDescent="0.2">
      <c r="A21" s="43" t="s">
        <v>69</v>
      </c>
      <c r="B21" s="387"/>
      <c r="C21" s="388"/>
      <c r="D21" s="389"/>
      <c r="E21" s="70"/>
      <c r="F21" s="75"/>
      <c r="G21" s="75"/>
      <c r="H21" s="75"/>
      <c r="I21" s="72"/>
      <c r="J21" s="75"/>
      <c r="K21" s="75"/>
      <c r="L21" s="75"/>
      <c r="M21" s="72"/>
      <c r="N21" s="72"/>
      <c r="O21" s="72"/>
      <c r="P21" s="63"/>
      <c r="Q21" s="66"/>
      <c r="R21" s="71">
        <f t="shared" si="4"/>
        <v>0</v>
      </c>
      <c r="S21" s="71">
        <f t="shared" si="5"/>
        <v>0</v>
      </c>
      <c r="T21" s="71">
        <f t="shared" si="6"/>
        <v>0</v>
      </c>
      <c r="U21" s="74">
        <f t="shared" si="7"/>
        <v>0</v>
      </c>
      <c r="W21" s="10"/>
    </row>
    <row r="22" spans="1:23" x14ac:dyDescent="0.2">
      <c r="A22" s="43" t="s">
        <v>69</v>
      </c>
      <c r="B22" s="387"/>
      <c r="C22" s="388"/>
      <c r="D22" s="389"/>
      <c r="E22" s="70"/>
      <c r="F22" s="75"/>
      <c r="G22" s="75"/>
      <c r="H22" s="75"/>
      <c r="I22" s="72"/>
      <c r="J22" s="75"/>
      <c r="K22" s="75"/>
      <c r="L22" s="75"/>
      <c r="M22" s="72"/>
      <c r="N22" s="72"/>
      <c r="O22" s="72"/>
      <c r="P22" s="63"/>
      <c r="Q22" s="66"/>
      <c r="R22" s="71">
        <f t="shared" si="4"/>
        <v>0</v>
      </c>
      <c r="S22" s="71">
        <f t="shared" si="5"/>
        <v>0</v>
      </c>
      <c r="T22" s="71">
        <f t="shared" si="6"/>
        <v>0</v>
      </c>
      <c r="U22" s="74">
        <f t="shared" si="7"/>
        <v>0</v>
      </c>
      <c r="W22" s="10"/>
    </row>
    <row r="23" spans="1:23" x14ac:dyDescent="0.2">
      <c r="A23" s="43" t="s">
        <v>69</v>
      </c>
      <c r="B23" s="387"/>
      <c r="C23" s="388"/>
      <c r="D23" s="389"/>
      <c r="E23" s="70"/>
      <c r="F23" s="75"/>
      <c r="G23" s="75"/>
      <c r="H23" s="75"/>
      <c r="I23" s="72"/>
      <c r="J23" s="75"/>
      <c r="K23" s="75"/>
      <c r="L23" s="75"/>
      <c r="M23" s="72"/>
      <c r="N23" s="72"/>
      <c r="O23" s="72"/>
      <c r="P23" s="63"/>
      <c r="Q23" s="66"/>
      <c r="R23" s="71">
        <f t="shared" si="4"/>
        <v>0</v>
      </c>
      <c r="S23" s="71">
        <f t="shared" si="5"/>
        <v>0</v>
      </c>
      <c r="T23" s="71">
        <f t="shared" si="6"/>
        <v>0</v>
      </c>
      <c r="U23" s="74">
        <f t="shared" si="7"/>
        <v>0</v>
      </c>
      <c r="W23" s="10"/>
    </row>
    <row r="24" spans="1:23" x14ac:dyDescent="0.2">
      <c r="A24" s="43" t="s">
        <v>69</v>
      </c>
      <c r="B24" s="387"/>
      <c r="C24" s="388"/>
      <c r="D24" s="389"/>
      <c r="E24" s="70"/>
      <c r="F24" s="75"/>
      <c r="G24" s="75"/>
      <c r="H24" s="75"/>
      <c r="I24" s="72"/>
      <c r="J24" s="75"/>
      <c r="K24" s="75"/>
      <c r="L24" s="75"/>
      <c r="M24" s="72"/>
      <c r="N24" s="72"/>
      <c r="O24" s="72"/>
      <c r="P24" s="63"/>
      <c r="Q24" s="66"/>
      <c r="R24" s="71">
        <f t="shared" si="4"/>
        <v>0</v>
      </c>
      <c r="S24" s="71">
        <f t="shared" si="5"/>
        <v>0</v>
      </c>
      <c r="T24" s="71">
        <f t="shared" si="6"/>
        <v>0</v>
      </c>
      <c r="U24" s="74">
        <f t="shared" si="7"/>
        <v>0</v>
      </c>
      <c r="W24" s="10"/>
    </row>
    <row r="25" spans="1:23" x14ac:dyDescent="0.2">
      <c r="A25" s="43" t="s">
        <v>69</v>
      </c>
      <c r="B25" s="387"/>
      <c r="C25" s="388"/>
      <c r="D25" s="389"/>
      <c r="E25" s="70"/>
      <c r="F25" s="75"/>
      <c r="G25" s="75"/>
      <c r="H25" s="75"/>
      <c r="I25" s="72"/>
      <c r="J25" s="75"/>
      <c r="K25" s="75"/>
      <c r="L25" s="75"/>
      <c r="M25" s="72"/>
      <c r="N25" s="72"/>
      <c r="O25" s="72"/>
      <c r="P25" s="63"/>
      <c r="Q25" s="66"/>
      <c r="R25" s="71">
        <f t="shared" si="4"/>
        <v>0</v>
      </c>
      <c r="S25" s="71">
        <f t="shared" si="5"/>
        <v>0</v>
      </c>
      <c r="T25" s="71">
        <f t="shared" si="6"/>
        <v>0</v>
      </c>
      <c r="U25" s="74">
        <f t="shared" si="7"/>
        <v>0</v>
      </c>
      <c r="W25" s="10"/>
    </row>
    <row r="26" spans="1:23" x14ac:dyDescent="0.2">
      <c r="A26" s="43" t="s">
        <v>69</v>
      </c>
      <c r="B26" s="387"/>
      <c r="C26" s="388"/>
      <c r="D26" s="389"/>
      <c r="E26" s="70"/>
      <c r="F26" s="75"/>
      <c r="G26" s="75"/>
      <c r="H26" s="75"/>
      <c r="I26" s="72"/>
      <c r="J26" s="75"/>
      <c r="K26" s="75"/>
      <c r="L26" s="75"/>
      <c r="M26" s="72"/>
      <c r="N26" s="72"/>
      <c r="O26" s="72"/>
      <c r="P26" s="63"/>
      <c r="Q26" s="66"/>
      <c r="R26" s="71">
        <f t="shared" si="4"/>
        <v>0</v>
      </c>
      <c r="S26" s="71">
        <f t="shared" si="5"/>
        <v>0</v>
      </c>
      <c r="T26" s="71">
        <f t="shared" si="6"/>
        <v>0</v>
      </c>
      <c r="U26" s="74">
        <f t="shared" si="7"/>
        <v>0</v>
      </c>
      <c r="W26" s="10"/>
    </row>
    <row r="27" spans="1:23" x14ac:dyDescent="0.2">
      <c r="A27" s="43" t="s">
        <v>69</v>
      </c>
      <c r="B27" s="387"/>
      <c r="C27" s="388"/>
      <c r="D27" s="389"/>
      <c r="E27" s="70"/>
      <c r="F27" s="75"/>
      <c r="G27" s="75"/>
      <c r="H27" s="75"/>
      <c r="I27" s="72"/>
      <c r="J27" s="75"/>
      <c r="K27" s="75"/>
      <c r="L27" s="75"/>
      <c r="M27" s="72"/>
      <c r="N27" s="72"/>
      <c r="O27" s="72"/>
      <c r="P27" s="63"/>
      <c r="Q27" s="66"/>
      <c r="R27" s="71">
        <f t="shared" si="4"/>
        <v>0</v>
      </c>
      <c r="S27" s="71">
        <f t="shared" si="5"/>
        <v>0</v>
      </c>
      <c r="T27" s="71">
        <f t="shared" si="6"/>
        <v>0</v>
      </c>
      <c r="U27" s="74">
        <f t="shared" si="7"/>
        <v>0</v>
      </c>
      <c r="W27" s="10"/>
    </row>
    <row r="28" spans="1:23" x14ac:dyDescent="0.2">
      <c r="A28" s="43" t="s">
        <v>69</v>
      </c>
      <c r="B28" s="387"/>
      <c r="C28" s="388"/>
      <c r="D28" s="389"/>
      <c r="E28" s="70"/>
      <c r="F28" s="75"/>
      <c r="G28" s="75"/>
      <c r="H28" s="75"/>
      <c r="I28" s="72"/>
      <c r="J28" s="75"/>
      <c r="K28" s="75"/>
      <c r="L28" s="75"/>
      <c r="M28" s="72"/>
      <c r="N28" s="72"/>
      <c r="O28" s="72"/>
      <c r="P28" s="63"/>
      <c r="Q28" s="66"/>
      <c r="R28" s="71">
        <f t="shared" si="4"/>
        <v>0</v>
      </c>
      <c r="S28" s="71">
        <f t="shared" si="5"/>
        <v>0</v>
      </c>
      <c r="T28" s="71">
        <f t="shared" si="6"/>
        <v>0</v>
      </c>
      <c r="U28" s="74">
        <f t="shared" si="7"/>
        <v>0</v>
      </c>
      <c r="W28" s="10"/>
    </row>
    <row r="29" spans="1:23" x14ac:dyDescent="0.2">
      <c r="A29" s="43" t="s">
        <v>69</v>
      </c>
      <c r="B29" s="387"/>
      <c r="C29" s="388"/>
      <c r="D29" s="389"/>
      <c r="E29" s="70"/>
      <c r="F29" s="75"/>
      <c r="G29" s="75"/>
      <c r="H29" s="75"/>
      <c r="I29" s="72"/>
      <c r="J29" s="75"/>
      <c r="K29" s="75"/>
      <c r="L29" s="75"/>
      <c r="M29" s="72"/>
      <c r="N29" s="72"/>
      <c r="O29" s="72"/>
      <c r="P29" s="63"/>
      <c r="Q29" s="66"/>
      <c r="R29" s="71">
        <f t="shared" si="4"/>
        <v>0</v>
      </c>
      <c r="S29" s="71">
        <f t="shared" si="5"/>
        <v>0</v>
      </c>
      <c r="T29" s="71">
        <f t="shared" si="6"/>
        <v>0</v>
      </c>
      <c r="U29" s="74">
        <f t="shared" si="7"/>
        <v>0</v>
      </c>
      <c r="W29" s="10"/>
    </row>
    <row r="30" spans="1:23" x14ac:dyDescent="0.2">
      <c r="A30" s="43" t="s">
        <v>69</v>
      </c>
      <c r="B30" s="387"/>
      <c r="C30" s="388"/>
      <c r="D30" s="389"/>
      <c r="E30" s="70"/>
      <c r="F30" s="75"/>
      <c r="G30" s="75"/>
      <c r="H30" s="75"/>
      <c r="I30" s="72"/>
      <c r="J30" s="75"/>
      <c r="K30" s="75"/>
      <c r="L30" s="75"/>
      <c r="M30" s="72"/>
      <c r="N30" s="72"/>
      <c r="O30" s="72"/>
      <c r="P30" s="63"/>
      <c r="Q30" s="66"/>
      <c r="R30" s="71">
        <f t="shared" si="4"/>
        <v>0</v>
      </c>
      <c r="S30" s="71">
        <f t="shared" si="5"/>
        <v>0</v>
      </c>
      <c r="T30" s="71">
        <f t="shared" si="6"/>
        <v>0</v>
      </c>
      <c r="U30" s="74">
        <f t="shared" si="7"/>
        <v>0</v>
      </c>
      <c r="W30" s="10"/>
    </row>
    <row r="31" spans="1:23" x14ac:dyDescent="0.2">
      <c r="A31" s="43" t="s">
        <v>69</v>
      </c>
      <c r="B31" s="387"/>
      <c r="C31" s="388"/>
      <c r="D31" s="389"/>
      <c r="E31" s="70"/>
      <c r="F31" s="75"/>
      <c r="G31" s="75"/>
      <c r="H31" s="75"/>
      <c r="I31" s="72"/>
      <c r="J31" s="75"/>
      <c r="K31" s="75"/>
      <c r="L31" s="75"/>
      <c r="M31" s="72"/>
      <c r="N31" s="72"/>
      <c r="O31" s="72"/>
      <c r="P31" s="63"/>
      <c r="Q31" s="66"/>
      <c r="R31" s="71">
        <f t="shared" si="4"/>
        <v>0</v>
      </c>
      <c r="S31" s="71">
        <f t="shared" si="5"/>
        <v>0</v>
      </c>
      <c r="T31" s="71">
        <f t="shared" si="6"/>
        <v>0</v>
      </c>
      <c r="U31" s="74">
        <f t="shared" si="7"/>
        <v>0</v>
      </c>
      <c r="W31" s="10"/>
    </row>
    <row r="32" spans="1:23" x14ac:dyDescent="0.2">
      <c r="A32" s="43" t="s">
        <v>69</v>
      </c>
      <c r="B32" s="387"/>
      <c r="C32" s="388"/>
      <c r="D32" s="389"/>
      <c r="E32" s="70"/>
      <c r="F32" s="75"/>
      <c r="G32" s="75"/>
      <c r="H32" s="75"/>
      <c r="I32" s="72"/>
      <c r="J32" s="75"/>
      <c r="K32" s="75"/>
      <c r="L32" s="75"/>
      <c r="M32" s="72"/>
      <c r="N32" s="72"/>
      <c r="O32" s="72"/>
      <c r="P32" s="63"/>
      <c r="Q32" s="66"/>
      <c r="R32" s="71">
        <f t="shared" si="4"/>
        <v>0</v>
      </c>
      <c r="S32" s="71">
        <f t="shared" si="5"/>
        <v>0</v>
      </c>
      <c r="T32" s="71">
        <f t="shared" si="6"/>
        <v>0</v>
      </c>
      <c r="U32" s="74">
        <f t="shared" si="7"/>
        <v>0</v>
      </c>
      <c r="W32" s="10"/>
    </row>
    <row r="33" spans="1:23" x14ac:dyDescent="0.2">
      <c r="A33" s="43" t="s">
        <v>69</v>
      </c>
      <c r="B33" s="387"/>
      <c r="C33" s="388"/>
      <c r="D33" s="389"/>
      <c r="E33" s="70"/>
      <c r="F33" s="75"/>
      <c r="G33" s="75"/>
      <c r="H33" s="75"/>
      <c r="I33" s="72"/>
      <c r="J33" s="75"/>
      <c r="K33" s="75"/>
      <c r="L33" s="75"/>
      <c r="M33" s="72"/>
      <c r="N33" s="72"/>
      <c r="O33" s="72"/>
      <c r="P33" s="63"/>
      <c r="Q33" s="66"/>
      <c r="R33" s="71">
        <f t="shared" si="4"/>
        <v>0</v>
      </c>
      <c r="S33" s="71">
        <f t="shared" si="5"/>
        <v>0</v>
      </c>
      <c r="T33" s="71">
        <f t="shared" si="6"/>
        <v>0</v>
      </c>
      <c r="U33" s="74">
        <f t="shared" si="7"/>
        <v>0</v>
      </c>
      <c r="W33" s="10"/>
    </row>
    <row r="34" spans="1:23" x14ac:dyDescent="0.2">
      <c r="A34" s="43" t="s">
        <v>69</v>
      </c>
      <c r="B34" s="387"/>
      <c r="C34" s="388"/>
      <c r="D34" s="389"/>
      <c r="E34" s="70"/>
      <c r="F34" s="75"/>
      <c r="G34" s="75"/>
      <c r="H34" s="75"/>
      <c r="I34" s="72"/>
      <c r="J34" s="75"/>
      <c r="K34" s="75"/>
      <c r="L34" s="75"/>
      <c r="M34" s="72"/>
      <c r="N34" s="72"/>
      <c r="O34" s="72"/>
      <c r="P34" s="63"/>
      <c r="Q34" s="66"/>
      <c r="R34" s="71">
        <f t="shared" si="4"/>
        <v>0</v>
      </c>
      <c r="S34" s="71">
        <f t="shared" si="5"/>
        <v>0</v>
      </c>
      <c r="T34" s="71">
        <f t="shared" si="6"/>
        <v>0</v>
      </c>
      <c r="U34" s="74">
        <f t="shared" si="7"/>
        <v>0</v>
      </c>
      <c r="W34" s="10"/>
    </row>
    <row r="35" spans="1:23" x14ac:dyDescent="0.2">
      <c r="A35" s="43" t="s">
        <v>69</v>
      </c>
      <c r="B35" s="387"/>
      <c r="C35" s="388"/>
      <c r="D35" s="389"/>
      <c r="E35" s="70"/>
      <c r="F35" s="75"/>
      <c r="G35" s="75"/>
      <c r="H35" s="75"/>
      <c r="I35" s="72"/>
      <c r="J35" s="75"/>
      <c r="K35" s="75"/>
      <c r="L35" s="75"/>
      <c r="M35" s="72"/>
      <c r="N35" s="72"/>
      <c r="O35" s="72"/>
      <c r="P35" s="63"/>
      <c r="Q35" s="66"/>
      <c r="R35" s="71">
        <f t="shared" si="4"/>
        <v>0</v>
      </c>
      <c r="S35" s="71">
        <f t="shared" si="5"/>
        <v>0</v>
      </c>
      <c r="T35" s="71">
        <f t="shared" si="6"/>
        <v>0</v>
      </c>
      <c r="U35" s="74">
        <f t="shared" si="7"/>
        <v>0</v>
      </c>
      <c r="W35" s="10"/>
    </row>
    <row r="36" spans="1:23" x14ac:dyDescent="0.2">
      <c r="A36" s="43" t="s">
        <v>69</v>
      </c>
      <c r="B36" s="387"/>
      <c r="C36" s="388"/>
      <c r="D36" s="389"/>
      <c r="E36" s="70"/>
      <c r="F36" s="75"/>
      <c r="G36" s="75"/>
      <c r="H36" s="75"/>
      <c r="I36" s="72"/>
      <c r="J36" s="75"/>
      <c r="K36" s="75"/>
      <c r="L36" s="75"/>
      <c r="M36" s="72"/>
      <c r="N36" s="72"/>
      <c r="O36" s="72"/>
      <c r="P36" s="63"/>
      <c r="Q36" s="66"/>
      <c r="R36" s="71">
        <f t="shared" si="4"/>
        <v>0</v>
      </c>
      <c r="S36" s="71">
        <f t="shared" si="5"/>
        <v>0</v>
      </c>
      <c r="T36" s="71">
        <f t="shared" si="6"/>
        <v>0</v>
      </c>
      <c r="U36" s="74">
        <f t="shared" si="7"/>
        <v>0</v>
      </c>
      <c r="W36" s="10"/>
    </row>
    <row r="37" spans="1:23" x14ac:dyDescent="0.2">
      <c r="A37" s="43" t="s">
        <v>69</v>
      </c>
      <c r="B37" s="387"/>
      <c r="C37" s="388"/>
      <c r="D37" s="389"/>
      <c r="E37" s="70"/>
      <c r="F37" s="75"/>
      <c r="G37" s="75"/>
      <c r="H37" s="75"/>
      <c r="I37" s="72"/>
      <c r="J37" s="75"/>
      <c r="K37" s="75"/>
      <c r="L37" s="75"/>
      <c r="M37" s="72"/>
      <c r="N37" s="72"/>
      <c r="O37" s="72"/>
      <c r="P37" s="63"/>
      <c r="Q37" s="66"/>
      <c r="R37" s="71">
        <f t="shared" si="4"/>
        <v>0</v>
      </c>
      <c r="S37" s="71">
        <f t="shared" si="5"/>
        <v>0</v>
      </c>
      <c r="T37" s="71">
        <f t="shared" si="6"/>
        <v>0</v>
      </c>
      <c r="U37" s="74">
        <f t="shared" si="7"/>
        <v>0</v>
      </c>
      <c r="W37" s="10"/>
    </row>
    <row r="38" spans="1:23" x14ac:dyDescent="0.2">
      <c r="A38" s="43" t="s">
        <v>69</v>
      </c>
      <c r="B38" s="387"/>
      <c r="C38" s="388"/>
      <c r="D38" s="389"/>
      <c r="E38" s="70"/>
      <c r="F38" s="75"/>
      <c r="G38" s="75"/>
      <c r="H38" s="75"/>
      <c r="I38" s="72"/>
      <c r="J38" s="75"/>
      <c r="K38" s="75"/>
      <c r="L38" s="75"/>
      <c r="M38" s="72"/>
      <c r="N38" s="72"/>
      <c r="O38" s="72"/>
      <c r="P38" s="63"/>
      <c r="Q38" s="66"/>
      <c r="R38" s="71">
        <f t="shared" si="4"/>
        <v>0</v>
      </c>
      <c r="S38" s="71">
        <f t="shared" si="5"/>
        <v>0</v>
      </c>
      <c r="T38" s="71">
        <f t="shared" si="6"/>
        <v>0</v>
      </c>
      <c r="U38" s="74">
        <f t="shared" si="7"/>
        <v>0</v>
      </c>
      <c r="W38" s="10"/>
    </row>
    <row r="39" spans="1:23" x14ac:dyDescent="0.2">
      <c r="A39" s="43" t="s">
        <v>69</v>
      </c>
      <c r="B39" s="387"/>
      <c r="C39" s="388"/>
      <c r="D39" s="389"/>
      <c r="E39" s="70"/>
      <c r="F39" s="75"/>
      <c r="G39" s="75"/>
      <c r="H39" s="75"/>
      <c r="I39" s="72"/>
      <c r="J39" s="75"/>
      <c r="K39" s="75"/>
      <c r="L39" s="75"/>
      <c r="M39" s="72"/>
      <c r="N39" s="72"/>
      <c r="O39" s="72"/>
      <c r="P39" s="63"/>
      <c r="Q39" s="66"/>
      <c r="R39" s="71">
        <f t="shared" si="4"/>
        <v>0</v>
      </c>
      <c r="S39" s="71">
        <f t="shared" si="5"/>
        <v>0</v>
      </c>
      <c r="T39" s="71">
        <f t="shared" si="6"/>
        <v>0</v>
      </c>
      <c r="U39" s="74">
        <f t="shared" si="7"/>
        <v>0</v>
      </c>
      <c r="W39" s="10"/>
    </row>
    <row r="40" spans="1:23" x14ac:dyDescent="0.2">
      <c r="A40" s="43" t="s">
        <v>69</v>
      </c>
      <c r="B40" s="387"/>
      <c r="C40" s="388"/>
      <c r="D40" s="389"/>
      <c r="E40" s="70"/>
      <c r="F40" s="75"/>
      <c r="G40" s="75"/>
      <c r="H40" s="75"/>
      <c r="I40" s="72"/>
      <c r="J40" s="75"/>
      <c r="K40" s="75"/>
      <c r="L40" s="75"/>
      <c r="M40" s="72"/>
      <c r="N40" s="72"/>
      <c r="O40" s="72"/>
      <c r="P40" s="63"/>
      <c r="Q40" s="66"/>
      <c r="R40" s="71">
        <f t="shared" si="4"/>
        <v>0</v>
      </c>
      <c r="S40" s="71">
        <f t="shared" si="5"/>
        <v>0</v>
      </c>
      <c r="T40" s="71">
        <f t="shared" si="6"/>
        <v>0</v>
      </c>
      <c r="U40" s="74">
        <f t="shared" si="7"/>
        <v>0</v>
      </c>
      <c r="W40" s="10"/>
    </row>
    <row r="41" spans="1:23" x14ac:dyDescent="0.2">
      <c r="A41" s="43" t="s">
        <v>69</v>
      </c>
      <c r="B41" s="387"/>
      <c r="C41" s="388"/>
      <c r="D41" s="389"/>
      <c r="E41" s="70"/>
      <c r="F41" s="75"/>
      <c r="G41" s="75"/>
      <c r="H41" s="75"/>
      <c r="I41" s="72"/>
      <c r="J41" s="75"/>
      <c r="K41" s="75"/>
      <c r="L41" s="75"/>
      <c r="M41" s="72"/>
      <c r="N41" s="72"/>
      <c r="O41" s="72"/>
      <c r="P41" s="63"/>
      <c r="Q41" s="66"/>
      <c r="R41" s="71">
        <f t="shared" si="4"/>
        <v>0</v>
      </c>
      <c r="S41" s="71">
        <f t="shared" si="5"/>
        <v>0</v>
      </c>
      <c r="T41" s="71">
        <f t="shared" si="6"/>
        <v>0</v>
      </c>
      <c r="U41" s="74">
        <f t="shared" si="7"/>
        <v>0</v>
      </c>
      <c r="W41" s="10"/>
    </row>
    <row r="42" spans="1:23" x14ac:dyDescent="0.2">
      <c r="A42" s="43" t="s">
        <v>69</v>
      </c>
      <c r="B42" s="387"/>
      <c r="C42" s="388"/>
      <c r="D42" s="389"/>
      <c r="E42" s="70"/>
      <c r="F42" s="75"/>
      <c r="G42" s="75"/>
      <c r="H42" s="75"/>
      <c r="I42" s="72"/>
      <c r="J42" s="75"/>
      <c r="K42" s="75"/>
      <c r="L42" s="75"/>
      <c r="M42" s="72"/>
      <c r="N42" s="72"/>
      <c r="O42" s="72"/>
      <c r="P42" s="63"/>
      <c r="Q42" s="66"/>
      <c r="R42" s="71">
        <f t="shared" si="4"/>
        <v>0</v>
      </c>
      <c r="S42" s="71">
        <f t="shared" si="5"/>
        <v>0</v>
      </c>
      <c r="T42" s="71">
        <f t="shared" si="6"/>
        <v>0</v>
      </c>
      <c r="U42" s="74">
        <f t="shared" si="7"/>
        <v>0</v>
      </c>
      <c r="W42" s="10"/>
    </row>
    <row r="43" spans="1:23" x14ac:dyDescent="0.2">
      <c r="A43" s="43" t="s">
        <v>69</v>
      </c>
      <c r="B43" s="387"/>
      <c r="C43" s="388"/>
      <c r="D43" s="389"/>
      <c r="E43" s="70"/>
      <c r="F43" s="75"/>
      <c r="G43" s="75"/>
      <c r="H43" s="75"/>
      <c r="I43" s="72"/>
      <c r="J43" s="75"/>
      <c r="K43" s="75"/>
      <c r="L43" s="75"/>
      <c r="M43" s="72"/>
      <c r="N43" s="72"/>
      <c r="O43" s="72"/>
      <c r="P43" s="63"/>
      <c r="Q43" s="66"/>
      <c r="R43" s="71">
        <f t="shared" si="4"/>
        <v>0</v>
      </c>
      <c r="S43" s="71">
        <f t="shared" si="5"/>
        <v>0</v>
      </c>
      <c r="T43" s="71">
        <f t="shared" si="6"/>
        <v>0</v>
      </c>
      <c r="U43" s="74">
        <f t="shared" si="7"/>
        <v>0</v>
      </c>
      <c r="W43" s="10"/>
    </row>
    <row r="44" spans="1:23" x14ac:dyDescent="0.2">
      <c r="A44" s="43" t="s">
        <v>69</v>
      </c>
      <c r="B44" s="387"/>
      <c r="C44" s="388"/>
      <c r="D44" s="389"/>
      <c r="E44" s="70"/>
      <c r="F44" s="75"/>
      <c r="G44" s="75"/>
      <c r="H44" s="75"/>
      <c r="I44" s="72"/>
      <c r="J44" s="75"/>
      <c r="K44" s="75"/>
      <c r="L44" s="75"/>
      <c r="M44" s="72"/>
      <c r="N44" s="72"/>
      <c r="O44" s="72"/>
      <c r="P44" s="63"/>
      <c r="Q44" s="66"/>
      <c r="R44" s="71">
        <f t="shared" si="4"/>
        <v>0</v>
      </c>
      <c r="S44" s="71">
        <f t="shared" si="5"/>
        <v>0</v>
      </c>
      <c r="T44" s="71">
        <f t="shared" si="6"/>
        <v>0</v>
      </c>
      <c r="U44" s="74">
        <f t="shared" si="7"/>
        <v>0</v>
      </c>
      <c r="W44" s="10"/>
    </row>
    <row r="45" spans="1:23" x14ac:dyDescent="0.2">
      <c r="A45" s="43" t="s">
        <v>69</v>
      </c>
      <c r="B45" s="387"/>
      <c r="C45" s="388"/>
      <c r="D45" s="389"/>
      <c r="E45" s="70"/>
      <c r="F45" s="75"/>
      <c r="G45" s="75"/>
      <c r="H45" s="75"/>
      <c r="I45" s="72"/>
      <c r="J45" s="75"/>
      <c r="K45" s="75"/>
      <c r="L45" s="75"/>
      <c r="M45" s="72"/>
      <c r="N45" s="72"/>
      <c r="O45" s="72"/>
      <c r="P45" s="63"/>
      <c r="Q45" s="66"/>
      <c r="R45" s="71">
        <f t="shared" si="4"/>
        <v>0</v>
      </c>
      <c r="S45" s="71">
        <f t="shared" si="5"/>
        <v>0</v>
      </c>
      <c r="T45" s="71">
        <f t="shared" si="6"/>
        <v>0</v>
      </c>
      <c r="U45" s="74">
        <f t="shared" si="7"/>
        <v>0</v>
      </c>
      <c r="W45" s="10"/>
    </row>
    <row r="46" spans="1:23" x14ac:dyDescent="0.2">
      <c r="A46" s="43" t="s">
        <v>69</v>
      </c>
      <c r="B46" s="387"/>
      <c r="C46" s="388"/>
      <c r="D46" s="389"/>
      <c r="E46" s="70"/>
      <c r="F46" s="75"/>
      <c r="G46" s="75"/>
      <c r="H46" s="75"/>
      <c r="I46" s="72"/>
      <c r="J46" s="75"/>
      <c r="K46" s="75"/>
      <c r="L46" s="75"/>
      <c r="M46" s="72"/>
      <c r="N46" s="72"/>
      <c r="O46" s="72"/>
      <c r="P46" s="63"/>
      <c r="Q46" s="66"/>
      <c r="R46" s="71">
        <f t="shared" si="4"/>
        <v>0</v>
      </c>
      <c r="S46" s="71">
        <f t="shared" si="5"/>
        <v>0</v>
      </c>
      <c r="T46" s="71">
        <f t="shared" si="6"/>
        <v>0</v>
      </c>
      <c r="U46" s="74">
        <f t="shared" si="7"/>
        <v>0</v>
      </c>
      <c r="W46" s="10"/>
    </row>
    <row r="47" spans="1:23" x14ac:dyDescent="0.2">
      <c r="A47" s="43" t="s">
        <v>69</v>
      </c>
      <c r="B47" s="387"/>
      <c r="C47" s="388"/>
      <c r="D47" s="389"/>
      <c r="E47" s="70"/>
      <c r="F47" s="75"/>
      <c r="G47" s="75"/>
      <c r="H47" s="75"/>
      <c r="I47" s="72"/>
      <c r="J47" s="75"/>
      <c r="K47" s="75"/>
      <c r="L47" s="75"/>
      <c r="M47" s="72"/>
      <c r="N47" s="72"/>
      <c r="O47" s="72"/>
      <c r="P47" s="63"/>
      <c r="Q47" s="66"/>
      <c r="R47" s="71">
        <f t="shared" si="4"/>
        <v>0</v>
      </c>
      <c r="S47" s="71">
        <f t="shared" si="5"/>
        <v>0</v>
      </c>
      <c r="T47" s="71">
        <f t="shared" si="6"/>
        <v>0</v>
      </c>
      <c r="U47" s="74">
        <f t="shared" si="7"/>
        <v>0</v>
      </c>
      <c r="W47" s="10"/>
    </row>
    <row r="48" spans="1:23" x14ac:dyDescent="0.2">
      <c r="A48" s="43" t="s">
        <v>69</v>
      </c>
      <c r="B48" s="387"/>
      <c r="C48" s="388"/>
      <c r="D48" s="389"/>
      <c r="E48" s="70"/>
      <c r="F48" s="75"/>
      <c r="G48" s="75"/>
      <c r="H48" s="75"/>
      <c r="I48" s="72"/>
      <c r="J48" s="75"/>
      <c r="K48" s="75"/>
      <c r="L48" s="75"/>
      <c r="M48" s="72"/>
      <c r="N48" s="72"/>
      <c r="O48" s="72"/>
      <c r="P48" s="63"/>
      <c r="Q48" s="66"/>
      <c r="R48" s="71">
        <f t="shared" si="4"/>
        <v>0</v>
      </c>
      <c r="S48" s="71">
        <f t="shared" si="5"/>
        <v>0</v>
      </c>
      <c r="T48" s="71">
        <f t="shared" si="6"/>
        <v>0</v>
      </c>
      <c r="U48" s="74">
        <f t="shared" si="7"/>
        <v>0</v>
      </c>
      <c r="W48" s="10"/>
    </row>
    <row r="49" spans="1:24" x14ac:dyDescent="0.2">
      <c r="A49" s="43" t="s">
        <v>69</v>
      </c>
      <c r="B49" s="387"/>
      <c r="C49" s="388"/>
      <c r="D49" s="389"/>
      <c r="E49" s="70"/>
      <c r="F49" s="75"/>
      <c r="G49" s="75"/>
      <c r="H49" s="75"/>
      <c r="I49" s="72"/>
      <c r="J49" s="75"/>
      <c r="K49" s="75"/>
      <c r="L49" s="75"/>
      <c r="M49" s="72"/>
      <c r="N49" s="72"/>
      <c r="O49" s="72"/>
      <c r="P49" s="63"/>
      <c r="Q49" s="66"/>
      <c r="R49" s="71">
        <f t="shared" si="4"/>
        <v>0</v>
      </c>
      <c r="S49" s="71">
        <f t="shared" si="5"/>
        <v>0</v>
      </c>
      <c r="T49" s="71">
        <f t="shared" si="6"/>
        <v>0</v>
      </c>
      <c r="U49" s="74">
        <f t="shared" si="7"/>
        <v>0</v>
      </c>
      <c r="W49" s="10"/>
    </row>
    <row r="50" spans="1:24" x14ac:dyDescent="0.2">
      <c r="A50" s="43" t="s">
        <v>69</v>
      </c>
      <c r="B50" s="387"/>
      <c r="C50" s="387"/>
      <c r="D50" s="389"/>
      <c r="E50" s="70"/>
      <c r="F50" s="75"/>
      <c r="G50" s="75"/>
      <c r="H50" s="75"/>
      <c r="I50" s="72"/>
      <c r="J50" s="75"/>
      <c r="K50" s="75"/>
      <c r="L50" s="75"/>
      <c r="M50" s="72"/>
      <c r="N50" s="72"/>
      <c r="O50" s="72"/>
      <c r="P50" s="63"/>
      <c r="Q50" s="66"/>
      <c r="R50" s="71">
        <f t="shared" si="4"/>
        <v>0</v>
      </c>
      <c r="S50" s="71">
        <f t="shared" si="5"/>
        <v>0</v>
      </c>
      <c r="T50" s="71">
        <f t="shared" si="6"/>
        <v>0</v>
      </c>
      <c r="U50" s="74">
        <f t="shared" si="7"/>
        <v>0</v>
      </c>
      <c r="W50" s="10"/>
    </row>
    <row r="51" spans="1:24" x14ac:dyDescent="0.2">
      <c r="A51" s="43"/>
      <c r="B51" s="79"/>
      <c r="C51" s="13"/>
      <c r="D51" s="13"/>
      <c r="E51" s="13"/>
      <c r="F51" s="80"/>
      <c r="G51" s="80"/>
      <c r="H51" s="80"/>
      <c r="I51" s="80"/>
      <c r="J51" s="80"/>
      <c r="K51" s="80"/>
      <c r="L51" s="80"/>
      <c r="M51" s="80"/>
      <c r="N51" s="80"/>
      <c r="O51" s="80"/>
      <c r="P51" s="13"/>
      <c r="Q51" s="80"/>
      <c r="R51" s="80"/>
      <c r="S51" s="80"/>
      <c r="T51" s="80"/>
      <c r="U51" s="89"/>
    </row>
    <row r="52" spans="1:24" ht="13.5" thickBot="1" x14ac:dyDescent="0.25">
      <c r="A52" s="43"/>
      <c r="B52" s="77"/>
      <c r="C52" s="77"/>
      <c r="D52" s="77"/>
      <c r="E52" s="77"/>
      <c r="F52" s="78"/>
      <c r="G52" s="78"/>
      <c r="H52" s="78"/>
      <c r="I52" s="78"/>
      <c r="J52" s="78"/>
      <c r="K52" s="78"/>
      <c r="L52" s="78"/>
      <c r="M52" s="78"/>
      <c r="N52" s="78"/>
      <c r="O52" s="78"/>
      <c r="P52" s="77"/>
      <c r="Q52" s="78"/>
      <c r="R52" s="107">
        <f>SUM(R11:R50)</f>
        <v>0</v>
      </c>
      <c r="S52" s="107">
        <f t="shared" ref="S52:U52" si="8">SUM(S11:S50)</f>
        <v>0</v>
      </c>
      <c r="T52" s="107">
        <f t="shared" si="8"/>
        <v>0</v>
      </c>
      <c r="U52" s="109">
        <f t="shared" si="8"/>
        <v>0</v>
      </c>
    </row>
    <row r="53" spans="1:24" ht="13.5" thickTop="1" x14ac:dyDescent="0.2">
      <c r="A53" s="43"/>
      <c r="B53" s="13"/>
      <c r="C53" s="13"/>
      <c r="D53" s="13"/>
      <c r="E53" s="13"/>
      <c r="F53" s="13"/>
      <c r="G53" s="13"/>
      <c r="H53" s="13"/>
      <c r="I53" s="13"/>
      <c r="J53" s="13"/>
      <c r="K53" s="13"/>
      <c r="L53" s="13"/>
      <c r="M53" s="13"/>
      <c r="N53" s="13"/>
      <c r="O53" s="13"/>
      <c r="P53" s="13"/>
      <c r="Q53" s="13"/>
      <c r="R53" s="13"/>
      <c r="S53" s="13"/>
      <c r="T53" s="13"/>
      <c r="U53" s="83"/>
    </row>
    <row r="54" spans="1:24" x14ac:dyDescent="0.2">
      <c r="A54" s="43"/>
      <c r="B54" s="13"/>
      <c r="C54" s="13"/>
      <c r="D54" s="13"/>
      <c r="E54" s="13"/>
      <c r="F54" s="13"/>
      <c r="G54" s="13"/>
      <c r="H54" s="13"/>
      <c r="I54" s="13"/>
      <c r="J54" s="13"/>
      <c r="K54" s="13"/>
      <c r="L54" s="13"/>
      <c r="M54" s="13"/>
      <c r="N54" s="13"/>
      <c r="O54" s="13"/>
      <c r="P54" s="13"/>
      <c r="Q54" s="13"/>
      <c r="R54" s="77"/>
      <c r="S54" s="77"/>
      <c r="T54" s="123" t="s">
        <v>145</v>
      </c>
      <c r="U54" s="84">
        <f>U52/1000</f>
        <v>0</v>
      </c>
      <c r="W54" s="317"/>
      <c r="X54" s="320"/>
    </row>
    <row r="55" spans="1:24" x14ac:dyDescent="0.2">
      <c r="A55" s="43"/>
      <c r="B55" s="13"/>
      <c r="C55" s="13"/>
      <c r="D55" s="13"/>
      <c r="E55" s="13"/>
      <c r="F55" s="13"/>
      <c r="G55" s="13"/>
      <c r="H55" s="13"/>
      <c r="I55" s="13"/>
      <c r="J55" s="13"/>
      <c r="K55" s="13"/>
      <c r="L55" s="13"/>
      <c r="M55" s="13"/>
      <c r="N55" s="13"/>
      <c r="O55" s="13"/>
      <c r="P55" s="13"/>
      <c r="Q55" s="13"/>
      <c r="R55" s="13"/>
      <c r="S55" s="13"/>
      <c r="U55" s="83"/>
    </row>
    <row r="56" spans="1:24" ht="13.5" thickBot="1" x14ac:dyDescent="0.25">
      <c r="A56" s="43"/>
      <c r="B56" s="13"/>
      <c r="C56" s="13"/>
      <c r="D56" s="13"/>
      <c r="E56" s="13"/>
      <c r="F56" s="13"/>
      <c r="G56" s="13"/>
      <c r="H56" s="13"/>
      <c r="I56" s="13"/>
      <c r="J56" s="13"/>
      <c r="K56" s="13"/>
      <c r="L56" s="13"/>
      <c r="M56" s="13"/>
      <c r="N56" s="13"/>
      <c r="O56" s="13"/>
      <c r="P56" s="2"/>
      <c r="Q56" s="2"/>
      <c r="R56" s="517" t="s">
        <v>118</v>
      </c>
      <c r="S56" s="497"/>
      <c r="T56" s="497"/>
      <c r="U56" s="110">
        <f>'FRACCION II  2do 2016'!U56+'FRACCIÓN II  3er 2016'!U54</f>
        <v>0</v>
      </c>
      <c r="W56" s="320"/>
    </row>
    <row r="57" spans="1:24" ht="13.5" thickTop="1" x14ac:dyDescent="0.2">
      <c r="A57" s="43"/>
      <c r="B57" s="2"/>
      <c r="C57" s="2"/>
      <c r="D57" s="2"/>
      <c r="E57" s="2"/>
      <c r="F57" s="2"/>
      <c r="G57" s="2"/>
      <c r="H57" s="2"/>
      <c r="I57" s="2"/>
      <c r="J57" s="2"/>
      <c r="K57" s="2"/>
      <c r="L57" s="2"/>
      <c r="M57" s="2"/>
      <c r="N57" s="2"/>
      <c r="O57" s="2"/>
      <c r="P57" s="2"/>
      <c r="Q57" s="2"/>
      <c r="R57" s="13"/>
      <c r="S57" s="13"/>
      <c r="T57" s="13"/>
      <c r="U57" s="18"/>
    </row>
    <row r="58" spans="1:24" x14ac:dyDescent="0.2">
      <c r="A58" s="43"/>
      <c r="B58" s="90"/>
      <c r="C58" s="39"/>
      <c r="D58" s="39"/>
      <c r="E58" s="39"/>
      <c r="F58" s="91"/>
      <c r="G58" s="91"/>
      <c r="H58" s="91"/>
      <c r="I58" s="91"/>
      <c r="J58" s="91"/>
      <c r="K58" s="91"/>
      <c r="L58" s="91"/>
      <c r="M58" s="91"/>
      <c r="N58" s="91"/>
      <c r="O58" s="91"/>
      <c r="P58" s="2"/>
      <c r="Q58" s="2"/>
      <c r="U58" s="18"/>
    </row>
    <row r="59" spans="1:24" x14ac:dyDescent="0.2">
      <c r="A59" s="19"/>
      <c r="B59" s="2"/>
      <c r="C59" s="2"/>
      <c r="D59" s="2"/>
      <c r="E59" s="2"/>
      <c r="F59" s="2"/>
      <c r="G59" s="2"/>
      <c r="H59" s="2"/>
      <c r="I59" s="2"/>
      <c r="J59" s="2"/>
      <c r="K59" s="2"/>
      <c r="L59" s="2"/>
      <c r="M59" s="2"/>
      <c r="N59" s="2"/>
      <c r="O59" s="2"/>
      <c r="P59" s="2"/>
      <c r="Q59" s="2"/>
      <c r="R59" s="380"/>
      <c r="S59" s="380"/>
      <c r="T59" s="380"/>
      <c r="U59" s="18"/>
    </row>
    <row r="60" spans="1:24" ht="13.5" thickBot="1" x14ac:dyDescent="0.25">
      <c r="A60" s="20"/>
      <c r="B60" s="21"/>
      <c r="C60" s="21"/>
      <c r="D60" s="21"/>
      <c r="E60" s="21"/>
      <c r="F60" s="21"/>
      <c r="G60" s="21"/>
      <c r="H60" s="21"/>
      <c r="I60" s="21"/>
      <c r="J60" s="21"/>
      <c r="K60" s="21"/>
      <c r="L60" s="21"/>
      <c r="M60" s="21"/>
      <c r="N60" s="21"/>
      <c r="O60" s="21"/>
      <c r="P60" s="21"/>
      <c r="Q60" s="21"/>
      <c r="R60" s="21"/>
      <c r="S60" s="21"/>
      <c r="T60" s="94"/>
      <c r="U60" s="23"/>
    </row>
    <row r="62" spans="1:24" x14ac:dyDescent="0.2">
      <c r="R62" s="379"/>
      <c r="S62" s="379"/>
      <c r="T62" s="379"/>
    </row>
    <row r="95" spans="16:16" x14ac:dyDescent="0.2">
      <c r="P95" s="2"/>
    </row>
  </sheetData>
  <mergeCells count="19">
    <mergeCell ref="R56:T56"/>
    <mergeCell ref="R6:U6"/>
    <mergeCell ref="A7:A9"/>
    <mergeCell ref="B7:P7"/>
    <mergeCell ref="B8:B9"/>
    <mergeCell ref="D8:D9"/>
    <mergeCell ref="F8:H8"/>
    <mergeCell ref="J8:L8"/>
    <mergeCell ref="N8:N9"/>
    <mergeCell ref="A10:U10"/>
    <mergeCell ref="R7:U7"/>
    <mergeCell ref="P8:P9"/>
    <mergeCell ref="R8:U8"/>
    <mergeCell ref="A6:P6"/>
    <mergeCell ref="A1:T1"/>
    <mergeCell ref="A2:Q2"/>
    <mergeCell ref="A3:T3"/>
    <mergeCell ref="A4:T4"/>
    <mergeCell ref="A5:T5"/>
  </mergeCells>
  <printOptions horizontalCentered="1"/>
  <pageMargins left="0.78740157480314965" right="0.39370078740157483" top="0.39370078740157483" bottom="0.39370078740157483" header="0.31496062992125984" footer="0.31496062992125984"/>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Y64"/>
  <sheetViews>
    <sheetView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6.140625" customWidth="1"/>
    <col min="24" max="24" width="13.5703125" customWidth="1"/>
  </cols>
  <sheetData>
    <row r="1" spans="1:25" ht="18.75" customHeight="1" x14ac:dyDescent="0.2">
      <c r="A1" s="502" t="s">
        <v>0</v>
      </c>
      <c r="B1" s="502"/>
      <c r="C1" s="502"/>
      <c r="D1" s="502"/>
      <c r="E1" s="502"/>
      <c r="F1" s="502"/>
      <c r="G1" s="502"/>
      <c r="H1" s="502"/>
      <c r="I1" s="502"/>
      <c r="J1" s="502"/>
      <c r="K1" s="502"/>
      <c r="L1" s="502"/>
      <c r="M1" s="502"/>
      <c r="N1" s="502"/>
      <c r="O1" s="502"/>
      <c r="P1" s="502"/>
      <c r="Q1" s="502"/>
      <c r="R1" s="502"/>
      <c r="S1" s="502"/>
      <c r="T1" s="502"/>
      <c r="U1" s="116"/>
    </row>
    <row r="2" spans="1:25" ht="12" customHeight="1" x14ac:dyDescent="0.2">
      <c r="A2" s="503" t="s">
        <v>99</v>
      </c>
      <c r="B2" s="504"/>
      <c r="C2" s="504"/>
      <c r="D2" s="504"/>
      <c r="E2" s="504"/>
      <c r="F2" s="504"/>
      <c r="G2" s="504"/>
      <c r="H2" s="504"/>
      <c r="I2" s="504"/>
      <c r="J2" s="504"/>
      <c r="K2" s="504"/>
      <c r="L2" s="504"/>
      <c r="M2" s="504"/>
      <c r="N2" s="504"/>
      <c r="O2" s="504"/>
      <c r="P2" s="504"/>
      <c r="Q2" s="504"/>
      <c r="R2" s="116"/>
      <c r="S2" s="116"/>
      <c r="T2" s="116"/>
      <c r="U2" s="116"/>
    </row>
    <row r="3" spans="1:25" ht="14.25" customHeight="1" x14ac:dyDescent="0.2">
      <c r="A3" s="503" t="s">
        <v>111</v>
      </c>
      <c r="B3" s="504"/>
      <c r="C3" s="504"/>
      <c r="D3" s="504"/>
      <c r="E3" s="504"/>
      <c r="F3" s="504"/>
      <c r="G3" s="504"/>
      <c r="H3" s="504"/>
      <c r="I3" s="504"/>
      <c r="J3" s="504"/>
      <c r="K3" s="504"/>
      <c r="L3" s="504"/>
      <c r="M3" s="504"/>
      <c r="N3" s="504"/>
      <c r="O3" s="504"/>
      <c r="P3" s="504"/>
      <c r="Q3" s="504"/>
      <c r="R3" s="504"/>
      <c r="S3" s="504"/>
      <c r="T3" s="504"/>
      <c r="U3" s="117"/>
    </row>
    <row r="4" spans="1:25" ht="13.5" customHeight="1" x14ac:dyDescent="0.2">
      <c r="A4" s="505" t="s">
        <v>1</v>
      </c>
      <c r="B4" s="506"/>
      <c r="C4" s="506"/>
      <c r="D4" s="506"/>
      <c r="E4" s="506"/>
      <c r="F4" s="506"/>
      <c r="G4" s="506"/>
      <c r="H4" s="506"/>
      <c r="I4" s="506"/>
      <c r="J4" s="506"/>
      <c r="K4" s="506"/>
      <c r="L4" s="506"/>
      <c r="M4" s="506"/>
      <c r="N4" s="506"/>
      <c r="O4" s="506"/>
      <c r="P4" s="506"/>
      <c r="Q4" s="506"/>
      <c r="R4" s="506"/>
      <c r="S4" s="506"/>
      <c r="T4" s="506"/>
      <c r="U4" s="118"/>
    </row>
    <row r="5" spans="1:25" ht="14.25" customHeight="1" x14ac:dyDescent="0.2">
      <c r="A5" s="505" t="s">
        <v>119</v>
      </c>
      <c r="B5" s="506"/>
      <c r="C5" s="506"/>
      <c r="D5" s="506"/>
      <c r="E5" s="506"/>
      <c r="F5" s="506"/>
      <c r="G5" s="506"/>
      <c r="H5" s="506"/>
      <c r="I5" s="506"/>
      <c r="J5" s="506"/>
      <c r="K5" s="506"/>
      <c r="L5" s="506"/>
      <c r="M5" s="506"/>
      <c r="N5" s="506"/>
      <c r="O5" s="506"/>
      <c r="P5" s="506"/>
      <c r="Q5" s="506"/>
      <c r="R5" s="506"/>
      <c r="S5" s="506"/>
      <c r="T5" s="506"/>
      <c r="U5" s="118"/>
    </row>
    <row r="6" spans="1:25" ht="18" x14ac:dyDescent="0.2">
      <c r="A6" s="512" t="s">
        <v>96</v>
      </c>
      <c r="B6" s="510"/>
      <c r="C6" s="510"/>
      <c r="D6" s="510"/>
      <c r="E6" s="510"/>
      <c r="F6" s="510"/>
      <c r="G6" s="510"/>
      <c r="H6" s="510"/>
      <c r="I6" s="510"/>
      <c r="J6" s="510"/>
      <c r="K6" s="510"/>
      <c r="L6" s="510"/>
      <c r="M6" s="510"/>
      <c r="N6" s="510"/>
      <c r="O6" s="510"/>
      <c r="P6" s="511"/>
      <c r="Q6" s="111"/>
      <c r="R6" s="512" t="s">
        <v>120</v>
      </c>
      <c r="S6" s="510"/>
      <c r="T6" s="510"/>
      <c r="U6" s="511"/>
    </row>
    <row r="7" spans="1:25" ht="30" customHeight="1" x14ac:dyDescent="0.2">
      <c r="A7" s="528" t="s">
        <v>2</v>
      </c>
      <c r="B7" s="500" t="s">
        <v>3</v>
      </c>
      <c r="C7" s="500"/>
      <c r="D7" s="500"/>
      <c r="E7" s="500"/>
      <c r="F7" s="500"/>
      <c r="G7" s="500"/>
      <c r="H7" s="500"/>
      <c r="I7" s="500"/>
      <c r="J7" s="500"/>
      <c r="K7" s="500"/>
      <c r="L7" s="500"/>
      <c r="M7" s="500"/>
      <c r="N7" s="500"/>
      <c r="O7" s="500"/>
      <c r="P7" s="531"/>
      <c r="Q7" s="29"/>
      <c r="R7" s="48"/>
      <c r="S7" s="49"/>
      <c r="T7" s="49"/>
      <c r="U7" s="50"/>
    </row>
    <row r="8" spans="1:25" ht="25.5" customHeight="1" x14ac:dyDescent="0.2">
      <c r="A8" s="529"/>
      <c r="B8" s="532" t="s">
        <v>100</v>
      </c>
      <c r="C8" s="25"/>
      <c r="D8" s="492" t="s">
        <v>4</v>
      </c>
      <c r="E8" s="35"/>
      <c r="F8" s="513" t="s">
        <v>5</v>
      </c>
      <c r="G8" s="514"/>
      <c r="H8" s="515"/>
      <c r="I8" s="25"/>
      <c r="J8" s="498" t="s">
        <v>101</v>
      </c>
      <c r="K8" s="498"/>
      <c r="L8" s="498"/>
      <c r="M8" s="27"/>
      <c r="N8" s="492" t="s">
        <v>6</v>
      </c>
      <c r="O8" s="35"/>
      <c r="P8" s="535" t="s">
        <v>7</v>
      </c>
      <c r="Q8" s="37"/>
      <c r="R8" s="513" t="s">
        <v>8</v>
      </c>
      <c r="S8" s="514"/>
      <c r="T8" s="514"/>
      <c r="U8" s="515"/>
    </row>
    <row r="9" spans="1:25" ht="27.75" customHeight="1" x14ac:dyDescent="0.2">
      <c r="A9" s="530"/>
      <c r="B9" s="533"/>
      <c r="C9" s="26"/>
      <c r="D9" s="534"/>
      <c r="E9" s="28"/>
      <c r="F9" s="31" t="s">
        <v>25</v>
      </c>
      <c r="G9" s="31" t="s">
        <v>26</v>
      </c>
      <c r="H9" s="31" t="s">
        <v>27</v>
      </c>
      <c r="I9" s="34"/>
      <c r="J9" s="31" t="s">
        <v>25</v>
      </c>
      <c r="K9" s="31" t="s">
        <v>26</v>
      </c>
      <c r="L9" s="31" t="s">
        <v>27</v>
      </c>
      <c r="M9" s="28"/>
      <c r="N9" s="534"/>
      <c r="O9" s="38"/>
      <c r="P9" s="536"/>
      <c r="Q9" s="28"/>
      <c r="R9" s="31" t="s">
        <v>25</v>
      </c>
      <c r="S9" s="31" t="s">
        <v>26</v>
      </c>
      <c r="T9" s="31" t="s">
        <v>27</v>
      </c>
      <c r="U9" s="129" t="s">
        <v>149</v>
      </c>
      <c r="V9" s="36"/>
    </row>
    <row r="10" spans="1:25" s="10" customFormat="1" ht="15" customHeight="1" thickBot="1" x14ac:dyDescent="0.45">
      <c r="A10" s="525"/>
      <c r="B10" s="526"/>
      <c r="C10" s="526"/>
      <c r="D10" s="526"/>
      <c r="E10" s="526"/>
      <c r="F10" s="526"/>
      <c r="G10" s="526"/>
      <c r="H10" s="526"/>
      <c r="I10" s="526"/>
      <c r="J10" s="526"/>
      <c r="K10" s="526"/>
      <c r="L10" s="526"/>
      <c r="M10" s="526"/>
      <c r="N10" s="526"/>
      <c r="O10" s="526"/>
      <c r="P10" s="526"/>
      <c r="Q10" s="526"/>
      <c r="R10" s="526"/>
      <c r="S10" s="526"/>
      <c r="T10" s="526"/>
      <c r="U10" s="527"/>
      <c r="W10"/>
      <c r="X10"/>
      <c r="Y10"/>
    </row>
    <row r="11" spans="1:25" s="10" customFormat="1" x14ac:dyDescent="0.2">
      <c r="A11" s="139" t="e">
        <f>VLOOKUP('HOJA DE TRABAJO DE LA UPE'!$A$2,Hoja1!$B$2:$C$35,2,FALSE)</f>
        <v>#N/A</v>
      </c>
      <c r="B11" s="385"/>
      <c r="C11" s="385"/>
      <c r="D11" s="386"/>
      <c r="E11" s="67"/>
      <c r="F11" s="76"/>
      <c r="G11" s="76"/>
      <c r="H11" s="76"/>
      <c r="I11" s="68"/>
      <c r="J11" s="76"/>
      <c r="K11" s="76"/>
      <c r="L11" s="76"/>
      <c r="M11" s="68"/>
      <c r="N11" s="69"/>
      <c r="O11" s="68"/>
      <c r="P11" s="65"/>
      <c r="Q11" s="64"/>
      <c r="R11" s="68">
        <f t="shared" ref="R11:R49" si="0">F11*J11</f>
        <v>0</v>
      </c>
      <c r="S11" s="68">
        <f t="shared" ref="S11:S49" si="1">G11*K11</f>
        <v>0</v>
      </c>
      <c r="T11" s="68">
        <f t="shared" ref="T11:T49" si="2">H11*L11</f>
        <v>0</v>
      </c>
      <c r="U11" s="73">
        <f t="shared" ref="U11:U49" si="3">R11+S11+T11</f>
        <v>0</v>
      </c>
      <c r="W11"/>
      <c r="X11"/>
      <c r="Y11"/>
    </row>
    <row r="12" spans="1:25" s="10" customFormat="1" x14ac:dyDescent="0.2">
      <c r="A12" s="43" t="s">
        <v>69</v>
      </c>
      <c r="B12" s="387"/>
      <c r="C12" s="388"/>
      <c r="D12" s="389"/>
      <c r="E12" s="70"/>
      <c r="F12" s="75"/>
      <c r="G12" s="75"/>
      <c r="H12" s="75"/>
      <c r="I12" s="72"/>
      <c r="J12" s="75"/>
      <c r="K12" s="75"/>
      <c r="L12" s="75"/>
      <c r="M12" s="72"/>
      <c r="N12" s="72"/>
      <c r="O12" s="72"/>
      <c r="P12" s="63"/>
      <c r="Q12" s="66"/>
      <c r="R12" s="71">
        <f t="shared" si="0"/>
        <v>0</v>
      </c>
      <c r="S12" s="71">
        <f t="shared" si="1"/>
        <v>0</v>
      </c>
      <c r="T12" s="71">
        <f t="shared" si="2"/>
        <v>0</v>
      </c>
      <c r="U12" s="74">
        <f t="shared" si="3"/>
        <v>0</v>
      </c>
      <c r="W12"/>
      <c r="X12"/>
      <c r="Y12"/>
    </row>
    <row r="13" spans="1:25" s="10" customFormat="1" x14ac:dyDescent="0.2">
      <c r="A13" s="43" t="s">
        <v>69</v>
      </c>
      <c r="B13" s="387"/>
      <c r="C13" s="388"/>
      <c r="D13" s="389"/>
      <c r="E13" s="70"/>
      <c r="F13" s="75"/>
      <c r="G13" s="75"/>
      <c r="H13" s="75"/>
      <c r="I13" s="72"/>
      <c r="J13" s="75"/>
      <c r="K13" s="75"/>
      <c r="L13" s="75"/>
      <c r="M13" s="72"/>
      <c r="N13" s="72"/>
      <c r="O13" s="72"/>
      <c r="P13" s="63"/>
      <c r="Q13" s="66"/>
      <c r="R13" s="71">
        <f t="shared" si="0"/>
        <v>0</v>
      </c>
      <c r="S13" s="71">
        <f t="shared" si="1"/>
        <v>0</v>
      </c>
      <c r="T13" s="71">
        <f t="shared" si="2"/>
        <v>0</v>
      </c>
      <c r="U13" s="74">
        <f t="shared" si="3"/>
        <v>0</v>
      </c>
      <c r="W13"/>
      <c r="X13"/>
      <c r="Y13"/>
    </row>
    <row r="14" spans="1:25" s="10" customFormat="1" x14ac:dyDescent="0.2">
      <c r="A14" s="43" t="s">
        <v>69</v>
      </c>
      <c r="B14" s="387"/>
      <c r="C14" s="388"/>
      <c r="D14" s="389"/>
      <c r="E14" s="70"/>
      <c r="F14" s="75"/>
      <c r="G14" s="75"/>
      <c r="H14" s="75"/>
      <c r="I14" s="72"/>
      <c r="J14" s="75"/>
      <c r="K14" s="75"/>
      <c r="L14" s="75"/>
      <c r="M14" s="72"/>
      <c r="N14" s="72"/>
      <c r="O14" s="72"/>
      <c r="P14" s="63"/>
      <c r="Q14" s="66"/>
      <c r="R14" s="71">
        <f t="shared" si="0"/>
        <v>0</v>
      </c>
      <c r="S14" s="71">
        <f t="shared" si="1"/>
        <v>0</v>
      </c>
      <c r="T14" s="71">
        <f t="shared" si="2"/>
        <v>0</v>
      </c>
      <c r="U14" s="74">
        <f t="shared" si="3"/>
        <v>0</v>
      </c>
      <c r="W14"/>
      <c r="X14"/>
      <c r="Y14"/>
    </row>
    <row r="15" spans="1:25" s="10" customFormat="1" x14ac:dyDescent="0.2">
      <c r="A15" s="43" t="s">
        <v>69</v>
      </c>
      <c r="B15" s="387"/>
      <c r="C15" s="388"/>
      <c r="D15" s="389"/>
      <c r="E15" s="70"/>
      <c r="F15" s="75"/>
      <c r="G15" s="75"/>
      <c r="H15" s="75"/>
      <c r="I15" s="72"/>
      <c r="J15" s="75"/>
      <c r="K15" s="75"/>
      <c r="L15" s="75"/>
      <c r="M15" s="72"/>
      <c r="N15" s="72"/>
      <c r="O15" s="72"/>
      <c r="P15" s="63"/>
      <c r="Q15" s="66"/>
      <c r="R15" s="71">
        <f t="shared" si="0"/>
        <v>0</v>
      </c>
      <c r="S15" s="71">
        <f t="shared" si="1"/>
        <v>0</v>
      </c>
      <c r="T15" s="71">
        <f t="shared" si="2"/>
        <v>0</v>
      </c>
      <c r="U15" s="74">
        <f t="shared" si="3"/>
        <v>0</v>
      </c>
      <c r="W15"/>
      <c r="X15"/>
      <c r="Y15"/>
    </row>
    <row r="16" spans="1:25" s="10" customFormat="1" x14ac:dyDescent="0.2">
      <c r="A16" s="43" t="s">
        <v>69</v>
      </c>
      <c r="B16" s="387"/>
      <c r="C16" s="388"/>
      <c r="D16" s="389"/>
      <c r="E16" s="70"/>
      <c r="F16" s="75"/>
      <c r="G16" s="75"/>
      <c r="H16" s="75"/>
      <c r="I16" s="72"/>
      <c r="J16" s="75"/>
      <c r="K16" s="75"/>
      <c r="L16" s="75"/>
      <c r="M16" s="72"/>
      <c r="N16" s="72"/>
      <c r="O16" s="72"/>
      <c r="P16" s="63"/>
      <c r="Q16" s="66"/>
      <c r="R16" s="71">
        <f t="shared" si="0"/>
        <v>0</v>
      </c>
      <c r="S16" s="71">
        <f t="shared" si="1"/>
        <v>0</v>
      </c>
      <c r="T16" s="71">
        <f t="shared" si="2"/>
        <v>0</v>
      </c>
      <c r="U16" s="74">
        <f t="shared" si="3"/>
        <v>0</v>
      </c>
      <c r="W16"/>
      <c r="X16"/>
      <c r="Y16"/>
    </row>
    <row r="17" spans="1:25" s="10" customFormat="1" x14ac:dyDescent="0.2">
      <c r="A17" s="43" t="s">
        <v>69</v>
      </c>
      <c r="B17" s="387"/>
      <c r="C17" s="388"/>
      <c r="D17" s="389"/>
      <c r="E17" s="70"/>
      <c r="F17" s="75"/>
      <c r="G17" s="75"/>
      <c r="H17" s="75"/>
      <c r="I17" s="72"/>
      <c r="J17" s="75"/>
      <c r="K17" s="75"/>
      <c r="L17" s="75"/>
      <c r="M17" s="72"/>
      <c r="N17" s="72"/>
      <c r="O17" s="72"/>
      <c r="P17" s="63"/>
      <c r="Q17" s="66"/>
      <c r="R17" s="71">
        <f t="shared" si="0"/>
        <v>0</v>
      </c>
      <c r="S17" s="71">
        <f t="shared" si="1"/>
        <v>0</v>
      </c>
      <c r="T17" s="71">
        <f t="shared" si="2"/>
        <v>0</v>
      </c>
      <c r="U17" s="74">
        <f t="shared" si="3"/>
        <v>0</v>
      </c>
      <c r="W17"/>
      <c r="X17"/>
      <c r="Y17"/>
    </row>
    <row r="18" spans="1:25" s="10" customFormat="1" x14ac:dyDescent="0.2">
      <c r="A18" s="43" t="s">
        <v>69</v>
      </c>
      <c r="B18" s="387"/>
      <c r="C18" s="388"/>
      <c r="D18" s="389"/>
      <c r="E18" s="70"/>
      <c r="F18" s="75"/>
      <c r="G18" s="75"/>
      <c r="H18" s="75"/>
      <c r="I18" s="72"/>
      <c r="J18" s="75"/>
      <c r="K18" s="75"/>
      <c r="L18" s="75"/>
      <c r="M18" s="72"/>
      <c r="N18" s="72"/>
      <c r="O18" s="72"/>
      <c r="P18" s="63"/>
      <c r="Q18" s="66"/>
      <c r="R18" s="71">
        <f t="shared" si="0"/>
        <v>0</v>
      </c>
      <c r="S18" s="71">
        <f t="shared" si="1"/>
        <v>0</v>
      </c>
      <c r="T18" s="71">
        <f t="shared" si="2"/>
        <v>0</v>
      </c>
      <c r="U18" s="74">
        <f t="shared" si="3"/>
        <v>0</v>
      </c>
      <c r="W18"/>
      <c r="X18"/>
      <c r="Y18"/>
    </row>
    <row r="19" spans="1:25" s="10" customFormat="1" x14ac:dyDescent="0.2">
      <c r="A19" s="43" t="s">
        <v>69</v>
      </c>
      <c r="B19" s="387"/>
      <c r="C19" s="388"/>
      <c r="D19" s="389"/>
      <c r="E19" s="70"/>
      <c r="F19" s="75"/>
      <c r="G19" s="75"/>
      <c r="H19" s="75"/>
      <c r="I19" s="72"/>
      <c r="J19" s="75"/>
      <c r="K19" s="75"/>
      <c r="L19" s="75"/>
      <c r="M19" s="72"/>
      <c r="N19" s="72"/>
      <c r="O19" s="72"/>
      <c r="P19" s="63"/>
      <c r="Q19" s="66"/>
      <c r="R19" s="71">
        <f t="shared" si="0"/>
        <v>0</v>
      </c>
      <c r="S19" s="71">
        <f t="shared" si="1"/>
        <v>0</v>
      </c>
      <c r="T19" s="71">
        <f t="shared" si="2"/>
        <v>0</v>
      </c>
      <c r="U19" s="74">
        <f t="shared" si="3"/>
        <v>0</v>
      </c>
      <c r="W19"/>
      <c r="X19"/>
      <c r="Y19"/>
    </row>
    <row r="20" spans="1:25" s="10" customFormat="1" x14ac:dyDescent="0.2">
      <c r="A20" s="43" t="s">
        <v>69</v>
      </c>
      <c r="B20" s="387"/>
      <c r="C20" s="388"/>
      <c r="D20" s="389"/>
      <c r="E20" s="70"/>
      <c r="F20" s="75"/>
      <c r="G20" s="75"/>
      <c r="H20" s="75"/>
      <c r="I20" s="72"/>
      <c r="J20" s="75"/>
      <c r="K20" s="75"/>
      <c r="L20" s="75"/>
      <c r="M20" s="72"/>
      <c r="N20" s="72"/>
      <c r="O20" s="72"/>
      <c r="P20" s="63"/>
      <c r="Q20" s="66"/>
      <c r="R20" s="71">
        <f t="shared" si="0"/>
        <v>0</v>
      </c>
      <c r="S20" s="71">
        <f t="shared" si="1"/>
        <v>0</v>
      </c>
      <c r="T20" s="71">
        <f t="shared" si="2"/>
        <v>0</v>
      </c>
      <c r="U20" s="74">
        <f t="shared" si="3"/>
        <v>0</v>
      </c>
      <c r="W20"/>
      <c r="X20"/>
      <c r="Y20"/>
    </row>
    <row r="21" spans="1:25" s="10" customFormat="1" x14ac:dyDescent="0.2">
      <c r="A21" s="43" t="s">
        <v>69</v>
      </c>
      <c r="B21" s="387"/>
      <c r="C21" s="388"/>
      <c r="D21" s="389"/>
      <c r="E21" s="70"/>
      <c r="F21" s="75"/>
      <c r="G21" s="75"/>
      <c r="H21" s="75"/>
      <c r="I21" s="72"/>
      <c r="J21" s="75"/>
      <c r="K21" s="75"/>
      <c r="L21" s="75"/>
      <c r="M21" s="72"/>
      <c r="N21" s="72"/>
      <c r="O21" s="72"/>
      <c r="P21" s="63"/>
      <c r="Q21" s="66"/>
      <c r="R21" s="71">
        <f t="shared" si="0"/>
        <v>0</v>
      </c>
      <c r="S21" s="71">
        <f t="shared" si="1"/>
        <v>0</v>
      </c>
      <c r="T21" s="71">
        <f t="shared" si="2"/>
        <v>0</v>
      </c>
      <c r="U21" s="74">
        <f t="shared" si="3"/>
        <v>0</v>
      </c>
      <c r="W21"/>
      <c r="X21"/>
      <c r="Y21"/>
    </row>
    <row r="22" spans="1:25" s="10" customFormat="1" x14ac:dyDescent="0.2">
      <c r="A22" s="43" t="s">
        <v>69</v>
      </c>
      <c r="B22" s="387"/>
      <c r="C22" s="388"/>
      <c r="D22" s="389"/>
      <c r="E22" s="70"/>
      <c r="F22" s="75"/>
      <c r="G22" s="75"/>
      <c r="H22" s="75"/>
      <c r="I22" s="72"/>
      <c r="J22" s="75"/>
      <c r="K22" s="75"/>
      <c r="L22" s="75"/>
      <c r="M22" s="72"/>
      <c r="N22" s="72"/>
      <c r="O22" s="72"/>
      <c r="P22" s="63"/>
      <c r="Q22" s="66"/>
      <c r="R22" s="71">
        <f t="shared" si="0"/>
        <v>0</v>
      </c>
      <c r="S22" s="71">
        <f t="shared" si="1"/>
        <v>0</v>
      </c>
      <c r="T22" s="71">
        <f t="shared" si="2"/>
        <v>0</v>
      </c>
      <c r="U22" s="74">
        <f t="shared" si="3"/>
        <v>0</v>
      </c>
      <c r="W22"/>
      <c r="X22"/>
      <c r="Y22"/>
    </row>
    <row r="23" spans="1:25" s="10" customFormat="1" x14ac:dyDescent="0.2">
      <c r="A23" s="43" t="s">
        <v>69</v>
      </c>
      <c r="B23" s="387"/>
      <c r="C23" s="388"/>
      <c r="D23" s="389"/>
      <c r="E23" s="70"/>
      <c r="F23" s="75"/>
      <c r="G23" s="75"/>
      <c r="H23" s="75"/>
      <c r="I23" s="72"/>
      <c r="J23" s="75"/>
      <c r="K23" s="75"/>
      <c r="L23" s="75"/>
      <c r="M23" s="72"/>
      <c r="N23" s="72"/>
      <c r="O23" s="72"/>
      <c r="P23" s="63"/>
      <c r="Q23" s="66"/>
      <c r="R23" s="71">
        <f t="shared" si="0"/>
        <v>0</v>
      </c>
      <c r="S23" s="71">
        <f t="shared" si="1"/>
        <v>0</v>
      </c>
      <c r="T23" s="71">
        <f t="shared" si="2"/>
        <v>0</v>
      </c>
      <c r="U23" s="74">
        <f t="shared" si="3"/>
        <v>0</v>
      </c>
      <c r="W23"/>
      <c r="X23"/>
      <c r="Y23"/>
    </row>
    <row r="24" spans="1:25" s="10" customFormat="1" x14ac:dyDescent="0.2">
      <c r="A24" s="43" t="s">
        <v>69</v>
      </c>
      <c r="B24" s="387"/>
      <c r="C24" s="388"/>
      <c r="D24" s="389"/>
      <c r="E24" s="70"/>
      <c r="F24" s="75"/>
      <c r="G24" s="75"/>
      <c r="H24" s="75"/>
      <c r="I24" s="72"/>
      <c r="J24" s="75"/>
      <c r="K24" s="75"/>
      <c r="L24" s="75"/>
      <c r="M24" s="72"/>
      <c r="N24" s="72"/>
      <c r="O24" s="72"/>
      <c r="P24" s="63"/>
      <c r="Q24" s="66"/>
      <c r="R24" s="71">
        <f t="shared" si="0"/>
        <v>0</v>
      </c>
      <c r="S24" s="71">
        <f t="shared" si="1"/>
        <v>0</v>
      </c>
      <c r="T24" s="71">
        <f t="shared" si="2"/>
        <v>0</v>
      </c>
      <c r="U24" s="74">
        <f t="shared" si="3"/>
        <v>0</v>
      </c>
      <c r="W24"/>
      <c r="X24"/>
      <c r="Y24"/>
    </row>
    <row r="25" spans="1:25" s="10" customFormat="1" x14ac:dyDescent="0.2">
      <c r="A25" s="43" t="s">
        <v>69</v>
      </c>
      <c r="B25" s="387"/>
      <c r="C25" s="388"/>
      <c r="D25" s="389"/>
      <c r="E25" s="70"/>
      <c r="F25" s="75"/>
      <c r="G25" s="75"/>
      <c r="H25" s="75"/>
      <c r="I25" s="72"/>
      <c r="J25" s="75"/>
      <c r="K25" s="75"/>
      <c r="L25" s="75"/>
      <c r="M25" s="72"/>
      <c r="N25" s="72"/>
      <c r="O25" s="72"/>
      <c r="P25" s="63"/>
      <c r="Q25" s="66"/>
      <c r="R25" s="71">
        <f t="shared" si="0"/>
        <v>0</v>
      </c>
      <c r="S25" s="71">
        <f t="shared" si="1"/>
        <v>0</v>
      </c>
      <c r="T25" s="71">
        <f t="shared" si="2"/>
        <v>0</v>
      </c>
      <c r="U25" s="74">
        <f t="shared" si="3"/>
        <v>0</v>
      </c>
      <c r="W25"/>
      <c r="X25"/>
      <c r="Y25"/>
    </row>
    <row r="26" spans="1:25" s="10" customFormat="1" x14ac:dyDescent="0.2">
      <c r="A26" s="43" t="s">
        <v>69</v>
      </c>
      <c r="B26" s="387"/>
      <c r="C26" s="388"/>
      <c r="D26" s="389"/>
      <c r="E26" s="70"/>
      <c r="F26" s="75"/>
      <c r="G26" s="75"/>
      <c r="H26" s="75"/>
      <c r="I26" s="72"/>
      <c r="J26" s="75"/>
      <c r="K26" s="75"/>
      <c r="L26" s="75"/>
      <c r="M26" s="72"/>
      <c r="N26" s="72"/>
      <c r="O26" s="72"/>
      <c r="P26" s="63"/>
      <c r="Q26" s="66"/>
      <c r="R26" s="71">
        <f t="shared" si="0"/>
        <v>0</v>
      </c>
      <c r="S26" s="71">
        <f t="shared" si="1"/>
        <v>0</v>
      </c>
      <c r="T26" s="71">
        <f t="shared" si="2"/>
        <v>0</v>
      </c>
      <c r="U26" s="74">
        <f t="shared" si="3"/>
        <v>0</v>
      </c>
      <c r="W26"/>
      <c r="X26"/>
      <c r="Y26"/>
    </row>
    <row r="27" spans="1:25" s="10" customFormat="1" x14ac:dyDescent="0.2">
      <c r="A27" s="43" t="s">
        <v>69</v>
      </c>
      <c r="B27" s="387"/>
      <c r="C27" s="388"/>
      <c r="D27" s="389"/>
      <c r="E27" s="70"/>
      <c r="F27" s="75"/>
      <c r="G27" s="75"/>
      <c r="H27" s="75"/>
      <c r="I27" s="72"/>
      <c r="J27" s="75"/>
      <c r="K27" s="75"/>
      <c r="L27" s="75"/>
      <c r="M27" s="72"/>
      <c r="N27" s="72"/>
      <c r="O27" s="72"/>
      <c r="P27" s="63"/>
      <c r="Q27" s="66"/>
      <c r="R27" s="71">
        <f t="shared" si="0"/>
        <v>0</v>
      </c>
      <c r="S27" s="71">
        <f t="shared" si="1"/>
        <v>0</v>
      </c>
      <c r="T27" s="71">
        <f t="shared" si="2"/>
        <v>0</v>
      </c>
      <c r="U27" s="74">
        <f t="shared" si="3"/>
        <v>0</v>
      </c>
      <c r="W27"/>
      <c r="X27"/>
      <c r="Y27"/>
    </row>
    <row r="28" spans="1:25" s="10" customFormat="1" x14ac:dyDescent="0.2">
      <c r="A28" s="43" t="s">
        <v>69</v>
      </c>
      <c r="B28" s="387"/>
      <c r="C28" s="388"/>
      <c r="D28" s="389"/>
      <c r="E28" s="70"/>
      <c r="F28" s="75"/>
      <c r="G28" s="75"/>
      <c r="H28" s="75"/>
      <c r="I28" s="72"/>
      <c r="J28" s="75"/>
      <c r="K28" s="75"/>
      <c r="L28" s="75"/>
      <c r="M28" s="72"/>
      <c r="N28" s="72"/>
      <c r="O28" s="72"/>
      <c r="P28" s="63"/>
      <c r="Q28" s="66"/>
      <c r="R28" s="71">
        <f t="shared" si="0"/>
        <v>0</v>
      </c>
      <c r="S28" s="71">
        <f t="shared" si="1"/>
        <v>0</v>
      </c>
      <c r="T28" s="71">
        <f t="shared" si="2"/>
        <v>0</v>
      </c>
      <c r="U28" s="74">
        <f t="shared" si="3"/>
        <v>0</v>
      </c>
      <c r="W28"/>
      <c r="X28"/>
      <c r="Y28"/>
    </row>
    <row r="29" spans="1:25" s="10" customFormat="1" x14ac:dyDescent="0.2">
      <c r="A29" s="43" t="s">
        <v>69</v>
      </c>
      <c r="B29" s="387"/>
      <c r="C29" s="388"/>
      <c r="D29" s="389"/>
      <c r="E29" s="70"/>
      <c r="F29" s="75"/>
      <c r="G29" s="75"/>
      <c r="H29" s="75"/>
      <c r="I29" s="72"/>
      <c r="J29" s="75"/>
      <c r="K29" s="75"/>
      <c r="L29" s="75"/>
      <c r="M29" s="72"/>
      <c r="N29" s="72"/>
      <c r="O29" s="72"/>
      <c r="P29" s="63"/>
      <c r="Q29" s="66"/>
      <c r="R29" s="71">
        <f t="shared" si="0"/>
        <v>0</v>
      </c>
      <c r="S29" s="71">
        <f t="shared" si="1"/>
        <v>0</v>
      </c>
      <c r="T29" s="71">
        <f t="shared" si="2"/>
        <v>0</v>
      </c>
      <c r="U29" s="74">
        <f t="shared" si="3"/>
        <v>0</v>
      </c>
      <c r="W29"/>
      <c r="X29"/>
      <c r="Y29"/>
    </row>
    <row r="30" spans="1:25" s="10" customFormat="1" x14ac:dyDescent="0.2">
      <c r="A30" s="43" t="s">
        <v>69</v>
      </c>
      <c r="B30" s="387"/>
      <c r="C30" s="388"/>
      <c r="D30" s="389"/>
      <c r="E30" s="70"/>
      <c r="F30" s="75"/>
      <c r="G30" s="75"/>
      <c r="H30" s="75"/>
      <c r="I30" s="72"/>
      <c r="J30" s="75"/>
      <c r="K30" s="75"/>
      <c r="L30" s="75"/>
      <c r="M30" s="72"/>
      <c r="N30" s="72"/>
      <c r="O30" s="72"/>
      <c r="P30" s="63"/>
      <c r="Q30" s="66"/>
      <c r="R30" s="71">
        <f t="shared" si="0"/>
        <v>0</v>
      </c>
      <c r="S30" s="71">
        <f t="shared" si="1"/>
        <v>0</v>
      </c>
      <c r="T30" s="71">
        <f t="shared" si="2"/>
        <v>0</v>
      </c>
      <c r="U30" s="74">
        <f t="shared" si="3"/>
        <v>0</v>
      </c>
      <c r="W30"/>
      <c r="X30"/>
      <c r="Y30"/>
    </row>
    <row r="31" spans="1:25" s="10" customFormat="1" x14ac:dyDescent="0.2">
      <c r="A31" s="43" t="s">
        <v>69</v>
      </c>
      <c r="B31" s="387"/>
      <c r="C31" s="388"/>
      <c r="D31" s="389"/>
      <c r="E31" s="70"/>
      <c r="F31" s="75"/>
      <c r="G31" s="75"/>
      <c r="H31" s="75"/>
      <c r="I31" s="72"/>
      <c r="J31" s="75"/>
      <c r="K31" s="75"/>
      <c r="L31" s="75"/>
      <c r="M31" s="72"/>
      <c r="N31" s="72"/>
      <c r="O31" s="72"/>
      <c r="P31" s="63"/>
      <c r="Q31" s="66"/>
      <c r="R31" s="71">
        <f t="shared" si="0"/>
        <v>0</v>
      </c>
      <c r="S31" s="71">
        <f t="shared" si="1"/>
        <v>0</v>
      </c>
      <c r="T31" s="71">
        <f t="shared" si="2"/>
        <v>0</v>
      </c>
      <c r="U31" s="74">
        <f t="shared" si="3"/>
        <v>0</v>
      </c>
      <c r="W31"/>
      <c r="X31"/>
      <c r="Y31"/>
    </row>
    <row r="32" spans="1:25" s="10" customFormat="1" x14ac:dyDescent="0.2">
      <c r="A32" s="43" t="s">
        <v>69</v>
      </c>
      <c r="B32" s="387"/>
      <c r="C32" s="388"/>
      <c r="D32" s="389"/>
      <c r="E32" s="70"/>
      <c r="F32" s="75"/>
      <c r="G32" s="75"/>
      <c r="H32" s="75"/>
      <c r="I32" s="72"/>
      <c r="J32" s="75"/>
      <c r="K32" s="75"/>
      <c r="L32" s="75"/>
      <c r="M32" s="72"/>
      <c r="N32" s="72"/>
      <c r="O32" s="72"/>
      <c r="P32" s="63"/>
      <c r="Q32" s="66"/>
      <c r="R32" s="71">
        <f t="shared" si="0"/>
        <v>0</v>
      </c>
      <c r="S32" s="71">
        <f t="shared" si="1"/>
        <v>0</v>
      </c>
      <c r="T32" s="71">
        <f t="shared" si="2"/>
        <v>0</v>
      </c>
      <c r="U32" s="74">
        <f t="shared" si="3"/>
        <v>0</v>
      </c>
      <c r="W32"/>
      <c r="X32"/>
      <c r="Y32"/>
    </row>
    <row r="33" spans="1:25" s="10" customFormat="1" x14ac:dyDescent="0.2">
      <c r="A33" s="43" t="s">
        <v>69</v>
      </c>
      <c r="B33" s="387"/>
      <c r="C33" s="388"/>
      <c r="D33" s="389"/>
      <c r="E33" s="70"/>
      <c r="F33" s="75"/>
      <c r="G33" s="75"/>
      <c r="H33" s="75"/>
      <c r="I33" s="72"/>
      <c r="J33" s="75"/>
      <c r="K33" s="75"/>
      <c r="L33" s="75"/>
      <c r="M33" s="72"/>
      <c r="N33" s="72"/>
      <c r="O33" s="72"/>
      <c r="P33" s="63"/>
      <c r="Q33" s="66"/>
      <c r="R33" s="71">
        <f t="shared" si="0"/>
        <v>0</v>
      </c>
      <c r="S33" s="71">
        <f t="shared" si="1"/>
        <v>0</v>
      </c>
      <c r="T33" s="71">
        <f t="shared" si="2"/>
        <v>0</v>
      </c>
      <c r="U33" s="74">
        <f t="shared" si="3"/>
        <v>0</v>
      </c>
      <c r="W33"/>
      <c r="X33"/>
      <c r="Y33"/>
    </row>
    <row r="34" spans="1:25" s="10" customFormat="1" x14ac:dyDescent="0.2">
      <c r="A34" s="43" t="s">
        <v>69</v>
      </c>
      <c r="B34" s="387"/>
      <c r="C34" s="388"/>
      <c r="D34" s="389"/>
      <c r="E34" s="70"/>
      <c r="F34" s="75"/>
      <c r="G34" s="75"/>
      <c r="H34" s="75"/>
      <c r="I34" s="72"/>
      <c r="J34" s="75"/>
      <c r="K34" s="75"/>
      <c r="L34" s="75"/>
      <c r="M34" s="72"/>
      <c r="N34" s="72"/>
      <c r="O34" s="72"/>
      <c r="P34" s="63"/>
      <c r="Q34" s="66"/>
      <c r="R34" s="71">
        <f t="shared" si="0"/>
        <v>0</v>
      </c>
      <c r="S34" s="71">
        <f t="shared" si="1"/>
        <v>0</v>
      </c>
      <c r="T34" s="71">
        <f t="shared" si="2"/>
        <v>0</v>
      </c>
      <c r="U34" s="74">
        <f t="shared" si="3"/>
        <v>0</v>
      </c>
      <c r="W34"/>
      <c r="X34"/>
      <c r="Y34"/>
    </row>
    <row r="35" spans="1:25" s="10" customFormat="1" x14ac:dyDescent="0.2">
      <c r="A35" s="43" t="s">
        <v>69</v>
      </c>
      <c r="B35" s="387"/>
      <c r="C35" s="388"/>
      <c r="D35" s="389"/>
      <c r="E35" s="70"/>
      <c r="F35" s="75"/>
      <c r="G35" s="75"/>
      <c r="H35" s="75"/>
      <c r="I35" s="72"/>
      <c r="J35" s="75"/>
      <c r="K35" s="75"/>
      <c r="L35" s="75"/>
      <c r="M35" s="72"/>
      <c r="N35" s="72"/>
      <c r="O35" s="72"/>
      <c r="P35" s="63"/>
      <c r="Q35" s="66"/>
      <c r="R35" s="71">
        <f t="shared" si="0"/>
        <v>0</v>
      </c>
      <c r="S35" s="71">
        <f t="shared" si="1"/>
        <v>0</v>
      </c>
      <c r="T35" s="71">
        <f t="shared" si="2"/>
        <v>0</v>
      </c>
      <c r="U35" s="74">
        <f t="shared" si="3"/>
        <v>0</v>
      </c>
      <c r="W35"/>
      <c r="X35"/>
      <c r="Y35"/>
    </row>
    <row r="36" spans="1:25" s="10" customFormat="1" x14ac:dyDescent="0.2">
      <c r="A36" s="43" t="s">
        <v>69</v>
      </c>
      <c r="B36" s="387"/>
      <c r="C36" s="388"/>
      <c r="D36" s="389"/>
      <c r="E36" s="70"/>
      <c r="F36" s="75"/>
      <c r="G36" s="75"/>
      <c r="H36" s="75"/>
      <c r="I36" s="72"/>
      <c r="J36" s="75"/>
      <c r="K36" s="75"/>
      <c r="L36" s="75"/>
      <c r="M36" s="72"/>
      <c r="N36" s="72"/>
      <c r="O36" s="72"/>
      <c r="P36" s="63"/>
      <c r="Q36" s="66"/>
      <c r="R36" s="71">
        <f t="shared" si="0"/>
        <v>0</v>
      </c>
      <c r="S36" s="71">
        <f t="shared" si="1"/>
        <v>0</v>
      </c>
      <c r="T36" s="71">
        <f t="shared" si="2"/>
        <v>0</v>
      </c>
      <c r="U36" s="74">
        <f t="shared" si="3"/>
        <v>0</v>
      </c>
      <c r="W36"/>
      <c r="X36"/>
      <c r="Y36"/>
    </row>
    <row r="37" spans="1:25" s="10" customFormat="1" x14ac:dyDescent="0.2">
      <c r="A37" s="43" t="s">
        <v>69</v>
      </c>
      <c r="B37" s="387"/>
      <c r="C37" s="388"/>
      <c r="D37" s="389"/>
      <c r="E37" s="70"/>
      <c r="F37" s="75"/>
      <c r="G37" s="75"/>
      <c r="H37" s="75"/>
      <c r="I37" s="72"/>
      <c r="J37" s="75"/>
      <c r="K37" s="75"/>
      <c r="L37" s="75"/>
      <c r="M37" s="72"/>
      <c r="N37" s="72"/>
      <c r="O37" s="72"/>
      <c r="P37" s="63"/>
      <c r="Q37" s="66"/>
      <c r="R37" s="71">
        <f t="shared" si="0"/>
        <v>0</v>
      </c>
      <c r="S37" s="71">
        <f t="shared" si="1"/>
        <v>0</v>
      </c>
      <c r="T37" s="71">
        <f t="shared" si="2"/>
        <v>0</v>
      </c>
      <c r="U37" s="74">
        <f t="shared" si="3"/>
        <v>0</v>
      </c>
      <c r="W37"/>
      <c r="X37"/>
      <c r="Y37"/>
    </row>
    <row r="38" spans="1:25" s="10" customFormat="1" x14ac:dyDescent="0.2">
      <c r="A38" s="43" t="s">
        <v>69</v>
      </c>
      <c r="B38" s="387"/>
      <c r="C38" s="388"/>
      <c r="D38" s="389"/>
      <c r="E38" s="70"/>
      <c r="F38" s="75"/>
      <c r="G38" s="75"/>
      <c r="H38" s="75"/>
      <c r="I38" s="72"/>
      <c r="J38" s="75"/>
      <c r="K38" s="75"/>
      <c r="L38" s="75"/>
      <c r="M38" s="72"/>
      <c r="N38" s="72"/>
      <c r="O38" s="72"/>
      <c r="P38" s="63"/>
      <c r="Q38" s="66"/>
      <c r="R38" s="71">
        <f t="shared" si="0"/>
        <v>0</v>
      </c>
      <c r="S38" s="71">
        <f t="shared" si="1"/>
        <v>0</v>
      </c>
      <c r="T38" s="71">
        <f t="shared" si="2"/>
        <v>0</v>
      </c>
      <c r="U38" s="74">
        <f t="shared" si="3"/>
        <v>0</v>
      </c>
      <c r="W38"/>
      <c r="X38"/>
      <c r="Y38"/>
    </row>
    <row r="39" spans="1:25" s="10" customFormat="1" x14ac:dyDescent="0.2">
      <c r="A39" s="43" t="s">
        <v>69</v>
      </c>
      <c r="B39" s="387"/>
      <c r="C39" s="388"/>
      <c r="D39" s="389"/>
      <c r="E39" s="70"/>
      <c r="F39" s="75"/>
      <c r="G39" s="75"/>
      <c r="H39" s="75"/>
      <c r="I39" s="72"/>
      <c r="J39" s="75"/>
      <c r="K39" s="75"/>
      <c r="L39" s="75"/>
      <c r="M39" s="72"/>
      <c r="N39" s="72"/>
      <c r="O39" s="72"/>
      <c r="P39" s="63"/>
      <c r="Q39" s="66"/>
      <c r="R39" s="71">
        <f t="shared" si="0"/>
        <v>0</v>
      </c>
      <c r="S39" s="71">
        <f t="shared" si="1"/>
        <v>0</v>
      </c>
      <c r="T39" s="71">
        <f t="shared" si="2"/>
        <v>0</v>
      </c>
      <c r="U39" s="74">
        <f t="shared" si="3"/>
        <v>0</v>
      </c>
      <c r="W39"/>
      <c r="X39"/>
      <c r="Y39"/>
    </row>
    <row r="40" spans="1:25" s="10" customFormat="1" x14ac:dyDescent="0.2">
      <c r="A40" s="43" t="s">
        <v>69</v>
      </c>
      <c r="B40" s="387"/>
      <c r="C40" s="388"/>
      <c r="D40" s="389"/>
      <c r="E40" s="70"/>
      <c r="F40" s="75"/>
      <c r="G40" s="75"/>
      <c r="H40" s="75"/>
      <c r="I40" s="72"/>
      <c r="J40" s="75"/>
      <c r="K40" s="75"/>
      <c r="L40" s="75"/>
      <c r="M40" s="72"/>
      <c r="N40" s="72"/>
      <c r="O40" s="72"/>
      <c r="P40" s="63"/>
      <c r="Q40" s="66"/>
      <c r="R40" s="71">
        <f t="shared" si="0"/>
        <v>0</v>
      </c>
      <c r="S40" s="71">
        <f t="shared" si="1"/>
        <v>0</v>
      </c>
      <c r="T40" s="71">
        <f t="shared" si="2"/>
        <v>0</v>
      </c>
      <c r="U40" s="74">
        <f t="shared" si="3"/>
        <v>0</v>
      </c>
      <c r="W40"/>
      <c r="X40"/>
      <c r="Y40"/>
    </row>
    <row r="41" spans="1:25" s="10" customFormat="1" x14ac:dyDescent="0.2">
      <c r="A41" s="43" t="s">
        <v>69</v>
      </c>
      <c r="B41" s="387"/>
      <c r="C41" s="388"/>
      <c r="D41" s="389"/>
      <c r="E41" s="70"/>
      <c r="F41" s="75"/>
      <c r="G41" s="75"/>
      <c r="H41" s="75"/>
      <c r="I41" s="72"/>
      <c r="J41" s="75"/>
      <c r="K41" s="75"/>
      <c r="L41" s="75"/>
      <c r="M41" s="72"/>
      <c r="N41" s="72"/>
      <c r="O41" s="72"/>
      <c r="P41" s="63"/>
      <c r="Q41" s="66"/>
      <c r="R41" s="71">
        <f t="shared" si="0"/>
        <v>0</v>
      </c>
      <c r="S41" s="71">
        <f t="shared" si="1"/>
        <v>0</v>
      </c>
      <c r="T41" s="71">
        <f t="shared" si="2"/>
        <v>0</v>
      </c>
      <c r="U41" s="74">
        <f t="shared" si="3"/>
        <v>0</v>
      </c>
      <c r="W41"/>
      <c r="X41"/>
      <c r="Y41"/>
    </row>
    <row r="42" spans="1:25" s="10" customFormat="1" x14ac:dyDescent="0.2">
      <c r="A42" s="43" t="s">
        <v>69</v>
      </c>
      <c r="B42" s="387"/>
      <c r="C42" s="388"/>
      <c r="D42" s="389"/>
      <c r="E42" s="70"/>
      <c r="F42" s="75"/>
      <c r="G42" s="75"/>
      <c r="H42" s="75"/>
      <c r="I42" s="72"/>
      <c r="J42" s="75"/>
      <c r="K42" s="75"/>
      <c r="L42" s="75"/>
      <c r="M42" s="72"/>
      <c r="N42" s="72"/>
      <c r="O42" s="72"/>
      <c r="P42" s="63"/>
      <c r="Q42" s="66"/>
      <c r="R42" s="71">
        <f t="shared" si="0"/>
        <v>0</v>
      </c>
      <c r="S42" s="71">
        <f t="shared" si="1"/>
        <v>0</v>
      </c>
      <c r="T42" s="71">
        <f t="shared" si="2"/>
        <v>0</v>
      </c>
      <c r="U42" s="74">
        <f t="shared" si="3"/>
        <v>0</v>
      </c>
      <c r="W42"/>
      <c r="X42"/>
      <c r="Y42"/>
    </row>
    <row r="43" spans="1:25" s="10" customFormat="1" x14ac:dyDescent="0.2">
      <c r="A43" s="43" t="s">
        <v>69</v>
      </c>
      <c r="B43" s="387"/>
      <c r="C43" s="388"/>
      <c r="D43" s="389"/>
      <c r="E43" s="70"/>
      <c r="F43" s="75"/>
      <c r="G43" s="75"/>
      <c r="H43" s="75"/>
      <c r="I43" s="72"/>
      <c r="J43" s="75"/>
      <c r="K43" s="75"/>
      <c r="L43" s="75"/>
      <c r="M43" s="72"/>
      <c r="N43" s="72"/>
      <c r="O43" s="72"/>
      <c r="P43" s="63"/>
      <c r="Q43" s="66"/>
      <c r="R43" s="71">
        <f t="shared" si="0"/>
        <v>0</v>
      </c>
      <c r="S43" s="71">
        <f t="shared" si="1"/>
        <v>0</v>
      </c>
      <c r="T43" s="71">
        <f t="shared" si="2"/>
        <v>0</v>
      </c>
      <c r="U43" s="74">
        <f t="shared" si="3"/>
        <v>0</v>
      </c>
      <c r="W43"/>
      <c r="X43"/>
      <c r="Y43"/>
    </row>
    <row r="44" spans="1:25" s="10" customFormat="1" x14ac:dyDescent="0.2">
      <c r="A44" s="43" t="s">
        <v>69</v>
      </c>
      <c r="B44" s="387"/>
      <c r="C44" s="388"/>
      <c r="D44" s="389"/>
      <c r="E44" s="70"/>
      <c r="F44" s="75"/>
      <c r="G44" s="75"/>
      <c r="H44" s="75"/>
      <c r="I44" s="72"/>
      <c r="J44" s="75"/>
      <c r="K44" s="75"/>
      <c r="L44" s="75"/>
      <c r="M44" s="72"/>
      <c r="N44" s="72"/>
      <c r="O44" s="72"/>
      <c r="P44" s="63"/>
      <c r="Q44" s="66"/>
      <c r="R44" s="71">
        <f t="shared" si="0"/>
        <v>0</v>
      </c>
      <c r="S44" s="71">
        <f t="shared" si="1"/>
        <v>0</v>
      </c>
      <c r="T44" s="71">
        <f t="shared" si="2"/>
        <v>0</v>
      </c>
      <c r="U44" s="74">
        <f t="shared" si="3"/>
        <v>0</v>
      </c>
      <c r="W44"/>
      <c r="X44"/>
      <c r="Y44"/>
    </row>
    <row r="45" spans="1:25" s="10" customFormat="1" x14ac:dyDescent="0.2">
      <c r="A45" s="43" t="s">
        <v>69</v>
      </c>
      <c r="B45" s="387"/>
      <c r="C45" s="388"/>
      <c r="D45" s="389"/>
      <c r="E45" s="70"/>
      <c r="F45" s="75"/>
      <c r="G45" s="75"/>
      <c r="H45" s="75"/>
      <c r="I45" s="72"/>
      <c r="J45" s="75"/>
      <c r="K45" s="75"/>
      <c r="L45" s="75"/>
      <c r="M45" s="72"/>
      <c r="N45" s="72"/>
      <c r="O45" s="72"/>
      <c r="P45" s="63"/>
      <c r="Q45" s="66"/>
      <c r="R45" s="71">
        <f t="shared" si="0"/>
        <v>0</v>
      </c>
      <c r="S45" s="71">
        <f t="shared" si="1"/>
        <v>0</v>
      </c>
      <c r="T45" s="71">
        <f t="shared" si="2"/>
        <v>0</v>
      </c>
      <c r="U45" s="74">
        <f t="shared" si="3"/>
        <v>0</v>
      </c>
      <c r="W45"/>
      <c r="X45"/>
      <c r="Y45"/>
    </row>
    <row r="46" spans="1:25" s="10" customFormat="1" x14ac:dyDescent="0.2">
      <c r="A46" s="43" t="s">
        <v>69</v>
      </c>
      <c r="B46" s="387"/>
      <c r="C46" s="388"/>
      <c r="D46" s="389"/>
      <c r="E46" s="70"/>
      <c r="F46" s="75"/>
      <c r="G46" s="75"/>
      <c r="H46" s="75"/>
      <c r="I46" s="72"/>
      <c r="J46" s="75"/>
      <c r="K46" s="75"/>
      <c r="L46" s="75"/>
      <c r="M46" s="72"/>
      <c r="N46" s="72"/>
      <c r="O46" s="72"/>
      <c r="P46" s="63"/>
      <c r="Q46" s="66"/>
      <c r="R46" s="71">
        <f t="shared" si="0"/>
        <v>0</v>
      </c>
      <c r="S46" s="71">
        <f t="shared" si="1"/>
        <v>0</v>
      </c>
      <c r="T46" s="71">
        <f t="shared" si="2"/>
        <v>0</v>
      </c>
      <c r="U46" s="74">
        <f t="shared" si="3"/>
        <v>0</v>
      </c>
      <c r="W46"/>
      <c r="X46"/>
      <c r="Y46"/>
    </row>
    <row r="47" spans="1:25" s="10" customFormat="1" x14ac:dyDescent="0.2">
      <c r="A47" s="43" t="s">
        <v>69</v>
      </c>
      <c r="B47" s="387"/>
      <c r="C47" s="388"/>
      <c r="D47" s="389"/>
      <c r="E47" s="70"/>
      <c r="F47" s="75"/>
      <c r="G47" s="75"/>
      <c r="H47" s="75"/>
      <c r="I47" s="72"/>
      <c r="J47" s="75"/>
      <c r="K47" s="75"/>
      <c r="L47" s="75"/>
      <c r="M47" s="72"/>
      <c r="N47" s="72"/>
      <c r="O47" s="72"/>
      <c r="P47" s="63"/>
      <c r="Q47" s="66"/>
      <c r="R47" s="71">
        <f t="shared" si="0"/>
        <v>0</v>
      </c>
      <c r="S47" s="71">
        <f t="shared" si="1"/>
        <v>0</v>
      </c>
      <c r="T47" s="71">
        <f t="shared" si="2"/>
        <v>0</v>
      </c>
      <c r="U47" s="74">
        <f t="shared" si="3"/>
        <v>0</v>
      </c>
      <c r="W47"/>
      <c r="X47"/>
      <c r="Y47"/>
    </row>
    <row r="48" spans="1:25" s="10" customFormat="1" x14ac:dyDescent="0.2">
      <c r="A48" s="43" t="s">
        <v>69</v>
      </c>
      <c r="B48" s="387"/>
      <c r="C48" s="388"/>
      <c r="D48" s="389"/>
      <c r="E48" s="70"/>
      <c r="F48" s="75"/>
      <c r="G48" s="75"/>
      <c r="H48" s="75"/>
      <c r="I48" s="72"/>
      <c r="J48" s="75"/>
      <c r="K48" s="75"/>
      <c r="L48" s="75"/>
      <c r="M48" s="72"/>
      <c r="N48" s="72"/>
      <c r="O48" s="72"/>
      <c r="P48" s="63"/>
      <c r="Q48" s="66"/>
      <c r="R48" s="71">
        <f t="shared" si="0"/>
        <v>0</v>
      </c>
      <c r="S48" s="71">
        <f t="shared" si="1"/>
        <v>0</v>
      </c>
      <c r="T48" s="71">
        <f t="shared" si="2"/>
        <v>0</v>
      </c>
      <c r="U48" s="74">
        <f t="shared" si="3"/>
        <v>0</v>
      </c>
      <c r="W48"/>
      <c r="X48"/>
      <c r="Y48"/>
    </row>
    <row r="49" spans="1:25" s="10" customFormat="1" x14ac:dyDescent="0.2">
      <c r="A49" s="43" t="s">
        <v>69</v>
      </c>
      <c r="B49" s="387"/>
      <c r="C49" s="388"/>
      <c r="D49" s="389"/>
      <c r="E49" s="70"/>
      <c r="F49" s="75"/>
      <c r="G49" s="75"/>
      <c r="H49" s="75"/>
      <c r="I49" s="72"/>
      <c r="J49" s="75"/>
      <c r="K49" s="75"/>
      <c r="L49" s="75"/>
      <c r="M49" s="72"/>
      <c r="N49" s="72"/>
      <c r="O49" s="72"/>
      <c r="P49" s="63"/>
      <c r="Q49" s="66"/>
      <c r="R49" s="71">
        <f t="shared" si="0"/>
        <v>0</v>
      </c>
      <c r="S49" s="71">
        <f t="shared" si="1"/>
        <v>0</v>
      </c>
      <c r="T49" s="71">
        <f t="shared" si="2"/>
        <v>0</v>
      </c>
      <c r="U49" s="74">
        <f t="shared" si="3"/>
        <v>0</v>
      </c>
      <c r="W49"/>
      <c r="X49"/>
      <c r="Y49"/>
    </row>
    <row r="50" spans="1:25" s="10" customFormat="1" x14ac:dyDescent="0.2">
      <c r="A50" s="43" t="s">
        <v>69</v>
      </c>
      <c r="B50" s="387"/>
      <c r="C50" s="387"/>
      <c r="D50" s="389"/>
      <c r="E50" s="70"/>
      <c r="F50" s="75"/>
      <c r="G50" s="75"/>
      <c r="H50" s="75"/>
      <c r="I50" s="72"/>
      <c r="J50" s="75"/>
      <c r="K50" s="75"/>
      <c r="L50" s="75"/>
      <c r="M50" s="72"/>
      <c r="N50" s="72"/>
      <c r="O50" s="72"/>
      <c r="P50" s="63"/>
      <c r="Q50" s="66"/>
      <c r="R50" s="71">
        <f t="shared" ref="R50" si="4">F50*J50</f>
        <v>0</v>
      </c>
      <c r="S50" s="71">
        <f t="shared" ref="S50" si="5">G50*K50</f>
        <v>0</v>
      </c>
      <c r="T50" s="71">
        <f t="shared" ref="T50" si="6">H50*L50</f>
        <v>0</v>
      </c>
      <c r="U50" s="74">
        <f t="shared" ref="U50" si="7">R50+S50+T50</f>
        <v>0</v>
      </c>
      <c r="W50"/>
      <c r="X50"/>
      <c r="Y50"/>
    </row>
    <row r="51" spans="1:25" s="10" customFormat="1" x14ac:dyDescent="0.2">
      <c r="A51" s="43"/>
      <c r="B51" s="79"/>
      <c r="C51" s="13"/>
      <c r="D51" s="13"/>
      <c r="E51" s="13"/>
      <c r="F51" s="80"/>
      <c r="G51" s="80"/>
      <c r="H51" s="80"/>
      <c r="I51" s="80"/>
      <c r="J51" s="80"/>
      <c r="K51" s="80"/>
      <c r="L51" s="80"/>
      <c r="M51" s="80"/>
      <c r="N51" s="80"/>
      <c r="O51" s="80"/>
      <c r="P51" s="13"/>
      <c r="Q51" s="80"/>
      <c r="R51" s="80"/>
      <c r="S51" s="80"/>
      <c r="T51" s="80"/>
      <c r="U51" s="89"/>
      <c r="W51"/>
      <c r="X51"/>
      <c r="Y51"/>
    </row>
    <row r="52" spans="1:25" s="10" customFormat="1" ht="13.5" thickBot="1" x14ac:dyDescent="0.25">
      <c r="A52" s="43"/>
      <c r="B52" s="77"/>
      <c r="C52" s="77"/>
      <c r="D52" s="77"/>
      <c r="E52" s="77"/>
      <c r="F52" s="78"/>
      <c r="G52" s="78"/>
      <c r="H52" s="78"/>
      <c r="I52" s="78"/>
      <c r="J52" s="78"/>
      <c r="K52" s="78"/>
      <c r="L52" s="78"/>
      <c r="M52" s="78"/>
      <c r="N52" s="78"/>
      <c r="O52" s="78"/>
      <c r="P52" s="77"/>
      <c r="Q52" s="78"/>
      <c r="R52" s="107">
        <f>SUM(R11:R50)</f>
        <v>0</v>
      </c>
      <c r="S52" s="107">
        <f t="shared" ref="S52:U52" si="8">SUM(S11:S50)</f>
        <v>0</v>
      </c>
      <c r="T52" s="107">
        <f t="shared" si="8"/>
        <v>0</v>
      </c>
      <c r="U52" s="109">
        <f t="shared" si="8"/>
        <v>0</v>
      </c>
      <c r="W52"/>
      <c r="X52"/>
      <c r="Y52"/>
    </row>
    <row r="53" spans="1:25" s="10" customFormat="1" ht="13.5" thickTop="1" x14ac:dyDescent="0.2">
      <c r="A53" s="43"/>
      <c r="B53" s="13"/>
      <c r="C53" s="13"/>
      <c r="D53" s="13"/>
      <c r="E53" s="13"/>
      <c r="F53" s="13"/>
      <c r="G53" s="13"/>
      <c r="H53" s="13"/>
      <c r="I53" s="13"/>
      <c r="J53" s="13"/>
      <c r="K53" s="13"/>
      <c r="L53" s="13"/>
      <c r="M53" s="13"/>
      <c r="N53" s="13"/>
      <c r="O53" s="13"/>
      <c r="P53" s="13"/>
      <c r="Q53" s="13"/>
      <c r="R53" s="13"/>
      <c r="S53" s="13"/>
      <c r="T53" s="13"/>
      <c r="U53" s="83"/>
      <c r="W53"/>
      <c r="X53"/>
      <c r="Y53"/>
    </row>
    <row r="54" spans="1:25" s="10" customFormat="1" x14ac:dyDescent="0.2">
      <c r="A54" s="43"/>
      <c r="B54" s="13"/>
      <c r="C54" s="13"/>
      <c r="D54" s="13"/>
      <c r="E54" s="13"/>
      <c r="F54" s="13"/>
      <c r="G54" s="13"/>
      <c r="H54" s="13"/>
      <c r="I54" s="13"/>
      <c r="J54" s="13"/>
      <c r="K54" s="13"/>
      <c r="L54" s="13"/>
      <c r="M54" s="13"/>
      <c r="N54" s="13"/>
      <c r="O54" s="13"/>
      <c r="P54" s="13"/>
      <c r="Q54" s="13"/>
      <c r="R54" s="77"/>
      <c r="S54" s="77"/>
      <c r="T54" s="123" t="s">
        <v>146</v>
      </c>
      <c r="U54" s="84">
        <f>U52/1000</f>
        <v>0</v>
      </c>
      <c r="V54" s="318"/>
      <c r="W54"/>
      <c r="X54" s="320"/>
      <c r="Y54"/>
    </row>
    <row r="55" spans="1:25" s="10" customFormat="1" x14ac:dyDescent="0.2">
      <c r="A55" s="43"/>
      <c r="B55" s="13"/>
      <c r="C55" s="13"/>
      <c r="D55" s="13"/>
      <c r="E55" s="13"/>
      <c r="F55" s="13"/>
      <c r="G55" s="13"/>
      <c r="H55" s="13"/>
      <c r="I55" s="13"/>
      <c r="J55" s="13"/>
      <c r="K55" s="13"/>
      <c r="L55" s="13"/>
      <c r="M55" s="13"/>
      <c r="N55" s="13"/>
      <c r="O55" s="13"/>
      <c r="P55" s="13"/>
      <c r="Q55" s="13"/>
      <c r="R55" s="13"/>
      <c r="S55" s="13"/>
      <c r="U55" s="83"/>
      <c r="W55"/>
      <c r="X55"/>
      <c r="Y55"/>
    </row>
    <row r="56" spans="1:25" s="10" customFormat="1" ht="13.5" thickBot="1" x14ac:dyDescent="0.25">
      <c r="A56" s="43"/>
      <c r="B56" s="13"/>
      <c r="C56" s="13"/>
      <c r="D56" s="13"/>
      <c r="E56" s="13"/>
      <c r="F56" s="13"/>
      <c r="G56" s="13"/>
      <c r="H56" s="13"/>
      <c r="I56" s="13"/>
      <c r="J56" s="13"/>
      <c r="K56" s="13"/>
      <c r="L56" s="13"/>
      <c r="M56" s="13"/>
      <c r="N56" s="13"/>
      <c r="O56" s="13"/>
      <c r="P56" s="112"/>
      <c r="Q56" s="112"/>
      <c r="R56" s="496" t="s">
        <v>147</v>
      </c>
      <c r="S56" s="497"/>
      <c r="T56" s="497"/>
      <c r="U56" s="113">
        <f>'FRACCIÓN II  3er 2016'!U56+U54</f>
        <v>0</v>
      </c>
      <c r="V56" s="321"/>
      <c r="W56"/>
      <c r="X56"/>
      <c r="Y56"/>
    </row>
    <row r="57" spans="1:25" s="10" customFormat="1" ht="13.5" thickTop="1" x14ac:dyDescent="0.2">
      <c r="A57" s="43"/>
      <c r="B57" s="2"/>
      <c r="C57" s="2"/>
      <c r="D57" s="2"/>
      <c r="E57" s="2"/>
      <c r="F57" s="2"/>
      <c r="G57" s="2"/>
      <c r="H57" s="2"/>
      <c r="I57" s="2"/>
      <c r="J57" s="2"/>
      <c r="K57" s="2"/>
      <c r="L57" s="2"/>
      <c r="M57" s="2"/>
      <c r="N57" s="2"/>
      <c r="O57" s="2"/>
      <c r="P57" s="2"/>
      <c r="Q57" s="2"/>
      <c r="R57" s="2"/>
      <c r="S57" s="2"/>
      <c r="T57" s="2"/>
      <c r="U57" s="18"/>
      <c r="W57"/>
      <c r="X57"/>
      <c r="Y57"/>
    </row>
    <row r="58" spans="1:25" s="10" customFormat="1" x14ac:dyDescent="0.2">
      <c r="A58" s="43"/>
      <c r="B58" s="90"/>
      <c r="C58" s="39"/>
      <c r="D58" s="39"/>
      <c r="E58" s="39"/>
      <c r="F58" s="91"/>
      <c r="G58" s="91"/>
      <c r="H58" s="91"/>
      <c r="I58" s="91"/>
      <c r="J58" s="91"/>
      <c r="K58" s="91"/>
      <c r="L58" s="91"/>
      <c r="M58" s="91"/>
      <c r="N58" s="91"/>
      <c r="O58" s="91"/>
      <c r="P58" s="2"/>
      <c r="Q58" s="2"/>
      <c r="R58" s="381"/>
      <c r="S58" s="381"/>
      <c r="T58" s="381"/>
      <c r="U58" s="18"/>
      <c r="W58"/>
      <c r="X58"/>
      <c r="Y58"/>
    </row>
    <row r="59" spans="1:25" s="10" customFormat="1" x14ac:dyDescent="0.2">
      <c r="A59" s="19"/>
      <c r="B59" s="2"/>
      <c r="C59" s="2"/>
      <c r="D59" s="2"/>
      <c r="E59" s="2"/>
      <c r="F59" s="2"/>
      <c r="G59" s="2"/>
      <c r="H59" s="2"/>
      <c r="I59" s="2"/>
      <c r="J59" s="2"/>
      <c r="K59" s="2"/>
      <c r="L59" s="2"/>
      <c r="M59" s="2"/>
      <c r="N59" s="2"/>
      <c r="O59" s="2"/>
      <c r="P59" s="2"/>
      <c r="Q59" s="2"/>
      <c r="R59" s="2"/>
      <c r="S59" s="2"/>
      <c r="T59" s="93"/>
      <c r="U59" s="18"/>
      <c r="W59"/>
      <c r="X59"/>
      <c r="Y59"/>
    </row>
    <row r="60" spans="1:25" s="10" customFormat="1" ht="13.5" thickBot="1" x14ac:dyDescent="0.25">
      <c r="A60" s="20"/>
      <c r="B60" s="21"/>
      <c r="C60" s="21"/>
      <c r="D60" s="21"/>
      <c r="E60" s="21"/>
      <c r="F60" s="21"/>
      <c r="G60" s="21"/>
      <c r="H60" s="21"/>
      <c r="I60" s="21"/>
      <c r="J60" s="21"/>
      <c r="K60" s="21"/>
      <c r="L60" s="21"/>
      <c r="M60" s="21"/>
      <c r="N60" s="21"/>
      <c r="O60" s="21"/>
      <c r="P60" s="21"/>
      <c r="Q60" s="21"/>
      <c r="R60" s="382"/>
      <c r="S60" s="382"/>
      <c r="T60" s="382"/>
      <c r="U60" s="23"/>
      <c r="W60"/>
      <c r="X60"/>
      <c r="Y60"/>
    </row>
    <row r="64" spans="1:25" x14ac:dyDescent="0.2">
      <c r="U64" s="3"/>
    </row>
  </sheetData>
  <mergeCells count="18">
    <mergeCell ref="R56:T56"/>
    <mergeCell ref="A10:U10"/>
    <mergeCell ref="A7:A9"/>
    <mergeCell ref="B7:P7"/>
    <mergeCell ref="B8:B9"/>
    <mergeCell ref="D8:D9"/>
    <mergeCell ref="F8:H8"/>
    <mergeCell ref="J8:L8"/>
    <mergeCell ref="N8:N9"/>
    <mergeCell ref="P8:P9"/>
    <mergeCell ref="R8:U8"/>
    <mergeCell ref="A6:P6"/>
    <mergeCell ref="R6:U6"/>
    <mergeCell ref="A1:T1"/>
    <mergeCell ref="A2:Q2"/>
    <mergeCell ref="A3:T3"/>
    <mergeCell ref="A4:T4"/>
    <mergeCell ref="A5:T5"/>
  </mergeCells>
  <printOptions horizontalCentered="1"/>
  <pageMargins left="0.78740157480314965" right="0.39370078740157483" top="0.39370078740157483" bottom="0.39370078740157483" header="0.31496062992125984" footer="0.31496062992125984"/>
  <pageSetup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H55"/>
  <sheetViews>
    <sheetView zoomScale="50" zoomScaleNormal="50" workbookViewId="0">
      <selection activeCell="S1" sqref="S1:AH55"/>
    </sheetView>
  </sheetViews>
  <sheetFormatPr baseColWidth="10" defaultRowHeight="12.75" x14ac:dyDescent="0.2"/>
  <cols>
    <col min="1" max="1" width="20.85546875" customWidth="1"/>
    <col min="2" max="2" width="37.5703125"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8.7109375" customWidth="1"/>
    <col min="19" max="19" width="9.140625" customWidth="1"/>
    <col min="20" max="20" width="12.7109375" customWidth="1"/>
    <col min="21" max="21" width="12" customWidth="1"/>
    <col min="22" max="22" width="13.28515625" bestFit="1" customWidth="1"/>
    <col min="23" max="23" width="15.28515625" customWidth="1"/>
    <col min="24" max="24" width="15" customWidth="1"/>
    <col min="25" max="25" width="12.85546875" customWidth="1"/>
    <col min="26" max="26" width="14.140625" customWidth="1"/>
    <col min="27" max="27" width="14.7109375" customWidth="1"/>
    <col min="28" max="28" width="9.42578125" customWidth="1"/>
  </cols>
  <sheetData>
    <row r="1" spans="1:34" s="137" customFormat="1" ht="20.25" customHeight="1" x14ac:dyDescent="0.2">
      <c r="A1" s="571" t="s">
        <v>215</v>
      </c>
      <c r="B1" s="572"/>
      <c r="C1" s="572"/>
      <c r="D1" s="572"/>
      <c r="E1" s="572"/>
      <c r="F1" s="572"/>
      <c r="G1" s="572"/>
      <c r="H1" s="572"/>
      <c r="I1" s="572"/>
      <c r="J1" s="572"/>
      <c r="K1" s="572"/>
      <c r="L1" s="572"/>
      <c r="M1" s="572"/>
      <c r="N1" s="572"/>
      <c r="O1" s="572"/>
      <c r="P1" s="572"/>
      <c r="Q1" s="572"/>
      <c r="R1" s="136"/>
      <c r="S1" s="136"/>
      <c r="T1" s="136"/>
    </row>
    <row r="2" spans="1:34" s="137" customFormat="1" ht="20.25" customHeight="1" x14ac:dyDescent="0.2">
      <c r="A2" s="572" t="s">
        <v>121</v>
      </c>
      <c r="B2" s="572"/>
      <c r="C2" s="572"/>
      <c r="D2" s="572"/>
      <c r="E2" s="572"/>
      <c r="F2" s="572"/>
      <c r="G2" s="572"/>
      <c r="H2" s="572"/>
      <c r="I2" s="572"/>
      <c r="J2" s="572"/>
      <c r="K2" s="572"/>
      <c r="L2" s="572"/>
      <c r="M2" s="572"/>
      <c r="N2" s="572"/>
      <c r="O2" s="572"/>
      <c r="P2" s="572"/>
      <c r="Q2" s="572"/>
      <c r="R2" s="136"/>
      <c r="S2" s="551" t="s">
        <v>214</v>
      </c>
      <c r="T2" s="552"/>
      <c r="U2" s="552"/>
      <c r="V2" s="552"/>
      <c r="W2" s="552"/>
      <c r="X2" s="552"/>
      <c r="Y2" s="552"/>
      <c r="Z2" s="552"/>
      <c r="AA2" s="553"/>
    </row>
    <row r="3" spans="1:34" s="137" customFormat="1" ht="20.25" customHeight="1" x14ac:dyDescent="0.2">
      <c r="A3" s="572" t="s">
        <v>14</v>
      </c>
      <c r="B3" s="572"/>
      <c r="C3" s="572"/>
      <c r="D3" s="572"/>
      <c r="E3" s="572"/>
      <c r="F3" s="572"/>
      <c r="G3" s="572"/>
      <c r="H3" s="572"/>
      <c r="I3" s="572"/>
      <c r="J3" s="572"/>
      <c r="K3" s="572"/>
      <c r="L3" s="572"/>
      <c r="M3" s="572"/>
      <c r="N3" s="572"/>
      <c r="O3" s="572"/>
      <c r="P3" s="572"/>
      <c r="Q3" s="572"/>
      <c r="R3" s="136"/>
      <c r="S3" s="136"/>
      <c r="T3" s="136"/>
    </row>
    <row r="4" spans="1:34" s="137" customFormat="1" ht="20.25" customHeight="1" x14ac:dyDescent="0.2">
      <c r="A4" s="573" t="s">
        <v>1</v>
      </c>
      <c r="B4" s="573"/>
      <c r="C4" s="573"/>
      <c r="D4" s="573"/>
      <c r="E4" s="573"/>
      <c r="F4" s="573"/>
      <c r="G4" s="573"/>
      <c r="H4" s="573"/>
      <c r="I4" s="573"/>
      <c r="J4" s="573"/>
      <c r="K4" s="573"/>
      <c r="L4" s="573"/>
      <c r="M4" s="573"/>
      <c r="N4" s="573"/>
      <c r="O4" s="573"/>
      <c r="P4" s="573"/>
      <c r="Q4" s="573"/>
      <c r="S4" s="561" t="s">
        <v>43</v>
      </c>
      <c r="T4" s="562"/>
      <c r="U4" s="562"/>
      <c r="V4" s="562"/>
      <c r="W4" s="562"/>
      <c r="X4" s="562"/>
      <c r="Y4" s="562"/>
      <c r="Z4" s="562"/>
      <c r="AA4" s="563"/>
      <c r="AD4" s="138"/>
    </row>
    <row r="5" spans="1:34" s="137" customFormat="1" ht="20.25" customHeight="1" x14ac:dyDescent="0.2">
      <c r="A5" s="573" t="s">
        <v>122</v>
      </c>
      <c r="B5" s="573"/>
      <c r="C5" s="573"/>
      <c r="D5" s="573"/>
      <c r="E5" s="573"/>
      <c r="F5" s="573"/>
      <c r="G5" s="573"/>
      <c r="H5" s="573"/>
      <c r="I5" s="573"/>
      <c r="J5" s="573"/>
      <c r="K5" s="573"/>
      <c r="L5" s="573"/>
      <c r="M5" s="573"/>
      <c r="N5" s="573"/>
      <c r="O5" s="573"/>
      <c r="P5" s="573"/>
      <c r="Q5" s="573"/>
      <c r="S5" s="586">
        <f>V40</f>
        <v>0</v>
      </c>
      <c r="T5" s="587"/>
      <c r="U5" s="587"/>
      <c r="V5" s="587"/>
      <c r="W5" s="587"/>
      <c r="X5" s="587"/>
      <c r="Y5" s="587"/>
      <c r="Z5" s="587"/>
      <c r="AA5" s="588"/>
      <c r="AC5" s="542" t="s">
        <v>229</v>
      </c>
      <c r="AD5" s="542"/>
      <c r="AE5" s="542"/>
      <c r="AF5" s="542"/>
      <c r="AG5" s="542"/>
      <c r="AH5" s="542"/>
    </row>
    <row r="6" spans="1:34" ht="18" x14ac:dyDescent="0.25">
      <c r="A6" s="592" t="s">
        <v>79</v>
      </c>
      <c r="B6" s="593"/>
      <c r="C6" s="593"/>
      <c r="D6" s="593"/>
      <c r="E6" s="593"/>
      <c r="F6" s="593"/>
      <c r="G6" s="593"/>
      <c r="H6" s="593"/>
      <c r="I6" s="593"/>
      <c r="J6" s="593"/>
      <c r="K6" s="593"/>
      <c r="L6" s="593"/>
      <c r="M6" s="594"/>
      <c r="N6" s="270"/>
      <c r="O6" s="592" t="s">
        <v>123</v>
      </c>
      <c r="P6" s="593"/>
      <c r="Q6" s="594"/>
      <c r="R6" s="1"/>
      <c r="S6" s="564">
        <v>0.2</v>
      </c>
      <c r="T6" s="565"/>
      <c r="U6" s="565"/>
      <c r="V6" s="564">
        <v>0.7</v>
      </c>
      <c r="W6" s="565"/>
      <c r="X6" s="565"/>
      <c r="Y6" s="564">
        <v>0.1</v>
      </c>
      <c r="Z6" s="565"/>
      <c r="AA6" s="565"/>
      <c r="AB6" s="135">
        <f>S6+V6+Y6</f>
        <v>0.99999999999999989</v>
      </c>
      <c r="AC6" s="542"/>
      <c r="AD6" s="542"/>
      <c r="AE6" s="542"/>
      <c r="AF6" s="542"/>
      <c r="AG6" s="542"/>
      <c r="AH6" s="542"/>
    </row>
    <row r="7" spans="1:34" ht="12.75" customHeight="1" x14ac:dyDescent="0.2">
      <c r="A7" s="595" t="s">
        <v>2</v>
      </c>
      <c r="B7" s="596" t="s">
        <v>13</v>
      </c>
      <c r="C7" s="603" t="s">
        <v>15</v>
      </c>
      <c r="D7" s="604"/>
      <c r="E7" s="604"/>
      <c r="F7" s="604"/>
      <c r="G7" s="604"/>
      <c r="H7" s="604"/>
      <c r="I7" s="604"/>
      <c r="J7" s="604"/>
      <c r="K7" s="604"/>
      <c r="L7" s="604"/>
      <c r="M7" s="605"/>
      <c r="N7" s="271"/>
      <c r="O7" s="597" t="s">
        <v>80</v>
      </c>
      <c r="P7" s="598"/>
      <c r="Q7" s="599"/>
      <c r="S7" s="580">
        <f>S5*S6</f>
        <v>0</v>
      </c>
      <c r="T7" s="581"/>
      <c r="U7" s="582"/>
      <c r="V7" s="580">
        <f>S5*V6</f>
        <v>0</v>
      </c>
      <c r="W7" s="581"/>
      <c r="X7" s="582"/>
      <c r="Y7" s="580">
        <f>Y6*S5</f>
        <v>0</v>
      </c>
      <c r="Z7" s="581"/>
      <c r="AA7" s="582"/>
      <c r="AB7" s="543">
        <f>S7+V7+Y7</f>
        <v>0</v>
      </c>
      <c r="AC7" s="542"/>
      <c r="AD7" s="542"/>
      <c r="AE7" s="542"/>
      <c r="AF7" s="542"/>
      <c r="AG7" s="542"/>
      <c r="AH7" s="542"/>
    </row>
    <row r="8" spans="1:34" ht="12.75" customHeight="1" x14ac:dyDescent="0.2">
      <c r="A8" s="595"/>
      <c r="B8" s="596"/>
      <c r="C8" s="606" t="s">
        <v>148</v>
      </c>
      <c r="D8" s="569"/>
      <c r="E8" s="570"/>
      <c r="F8" s="224"/>
      <c r="G8" s="568" t="s">
        <v>16</v>
      </c>
      <c r="H8" s="569"/>
      <c r="I8" s="570"/>
      <c r="J8" s="225"/>
      <c r="K8" s="574" t="s">
        <v>17</v>
      </c>
      <c r="L8" s="575"/>
      <c r="M8" s="576"/>
      <c r="N8" s="226"/>
      <c r="O8" s="600"/>
      <c r="P8" s="601"/>
      <c r="Q8" s="602"/>
      <c r="S8" s="583"/>
      <c r="T8" s="584"/>
      <c r="U8" s="585"/>
      <c r="V8" s="583"/>
      <c r="W8" s="584"/>
      <c r="X8" s="585"/>
      <c r="Y8" s="583"/>
      <c r="Z8" s="584"/>
      <c r="AA8" s="585"/>
      <c r="AB8" s="544"/>
    </row>
    <row r="9" spans="1:34" x14ac:dyDescent="0.2">
      <c r="A9" s="595"/>
      <c r="B9" s="596"/>
      <c r="C9" s="149" t="s">
        <v>29</v>
      </c>
      <c r="D9" s="149" t="s">
        <v>30</v>
      </c>
      <c r="E9" s="149" t="s">
        <v>31</v>
      </c>
      <c r="F9" s="227"/>
      <c r="G9" s="149" t="s">
        <v>29</v>
      </c>
      <c r="H9" s="149" t="s">
        <v>30</v>
      </c>
      <c r="I9" s="149" t="s">
        <v>31</v>
      </c>
      <c r="J9" s="227"/>
      <c r="K9" s="149" t="s">
        <v>29</v>
      </c>
      <c r="L9" s="149" t="s">
        <v>30</v>
      </c>
      <c r="M9" s="149" t="s">
        <v>31</v>
      </c>
      <c r="N9" s="227"/>
      <c r="O9" s="278" t="s">
        <v>9</v>
      </c>
      <c r="P9" s="278" t="s">
        <v>232</v>
      </c>
      <c r="Q9" s="279" t="s">
        <v>63</v>
      </c>
      <c r="S9" s="554" t="s">
        <v>148</v>
      </c>
      <c r="T9" s="555"/>
      <c r="U9" s="556"/>
      <c r="V9" s="557" t="s">
        <v>16</v>
      </c>
      <c r="W9" s="558"/>
      <c r="X9" s="559"/>
      <c r="Y9" s="557" t="s">
        <v>17</v>
      </c>
      <c r="Z9" s="558"/>
      <c r="AA9" s="559"/>
    </row>
    <row r="10" spans="1:34" x14ac:dyDescent="0.2">
      <c r="A10" s="228"/>
      <c r="B10" s="155"/>
      <c r="C10" s="156"/>
      <c r="D10" s="157"/>
      <c r="E10" s="158"/>
      <c r="F10" s="205"/>
      <c r="G10" s="156"/>
      <c r="H10" s="157"/>
      <c r="I10" s="158"/>
      <c r="J10" s="205"/>
      <c r="K10" s="156"/>
      <c r="L10" s="157"/>
      <c r="M10" s="158"/>
      <c r="N10" s="205"/>
      <c r="O10" s="156"/>
      <c r="P10" s="157"/>
      <c r="Q10" s="229"/>
      <c r="S10" s="44" t="s">
        <v>9</v>
      </c>
      <c r="T10" s="44" t="s">
        <v>54</v>
      </c>
      <c r="U10" s="44" t="s">
        <v>11</v>
      </c>
      <c r="V10" s="44" t="s">
        <v>9</v>
      </c>
      <c r="W10" s="44" t="s">
        <v>54</v>
      </c>
      <c r="X10" s="44" t="s">
        <v>11</v>
      </c>
      <c r="Y10" s="44" t="s">
        <v>9</v>
      </c>
      <c r="Z10" s="44" t="s">
        <v>54</v>
      </c>
      <c r="AA10" s="44" t="s">
        <v>11</v>
      </c>
    </row>
    <row r="11" spans="1:34" s="6" customFormat="1" x14ac:dyDescent="0.2">
      <c r="A11" s="204"/>
      <c r="B11" s="159"/>
      <c r="C11" s="163"/>
      <c r="D11" s="205"/>
      <c r="E11" s="167"/>
      <c r="F11" s="205"/>
      <c r="G11" s="163"/>
      <c r="H11" s="205"/>
      <c r="I11" s="167"/>
      <c r="J11" s="205"/>
      <c r="K11" s="163"/>
      <c r="L11" s="205"/>
      <c r="M11" s="167"/>
      <c r="N11" s="205"/>
      <c r="O11" s="230"/>
      <c r="P11" s="206"/>
      <c r="Q11" s="209"/>
      <c r="S11"/>
      <c r="T11"/>
      <c r="U11"/>
      <c r="V11"/>
      <c r="W11"/>
      <c r="X11"/>
      <c r="Y11"/>
      <c r="Z11"/>
      <c r="AA11"/>
      <c r="AB11"/>
      <c r="AC11"/>
      <c r="AD11"/>
      <c r="AE11"/>
      <c r="AF11"/>
      <c r="AG11"/>
      <c r="AH11"/>
    </row>
    <row r="12" spans="1:34" s="6" customFormat="1" ht="12.75" customHeight="1" x14ac:dyDescent="0.2">
      <c r="A12" s="231" t="e">
        <f>VLOOKUP('HOJA DE TRABAJO DE LA UPE'!$A$2,Hoja1!$B$2:$C$35,2,FALSE)</f>
        <v>#N/A</v>
      </c>
      <c r="B12" s="277" t="str">
        <f>'HOJA DE TRABAJO DE LA UPE'!D57</f>
        <v>SUBSIDIOS FEDERALES PARA ORGANISMOS D. E.</v>
      </c>
      <c r="C12" s="232">
        <f>S12</f>
        <v>0</v>
      </c>
      <c r="D12" s="233">
        <f>T12</f>
        <v>0</v>
      </c>
      <c r="E12" s="234">
        <f>U12</f>
        <v>0</v>
      </c>
      <c r="F12" s="235"/>
      <c r="G12" s="232">
        <f>V12</f>
        <v>0</v>
      </c>
      <c r="H12" s="236">
        <f>W12</f>
        <v>0</v>
      </c>
      <c r="I12" s="237">
        <f>X12</f>
        <v>0</v>
      </c>
      <c r="J12" s="235"/>
      <c r="K12" s="238">
        <f>Y12</f>
        <v>0</v>
      </c>
      <c r="L12" s="236">
        <f>Z12</f>
        <v>0</v>
      </c>
      <c r="M12" s="237">
        <f>AA12</f>
        <v>0</v>
      </c>
      <c r="N12" s="206"/>
      <c r="O12" s="239">
        <f>C12+G12+K12</f>
        <v>0</v>
      </c>
      <c r="P12" s="240">
        <f>O12+D12+H12+L12</f>
        <v>0</v>
      </c>
      <c r="Q12" s="241">
        <f>P12+E12+I12+M12</f>
        <v>0</v>
      </c>
      <c r="S12" s="12">
        <f>S7/3</f>
        <v>0</v>
      </c>
      <c r="T12" s="12">
        <f>S7/3</f>
        <v>0</v>
      </c>
      <c r="U12" s="12">
        <f>S7/3</f>
        <v>0</v>
      </c>
      <c r="V12" s="12">
        <f>V7/3</f>
        <v>0</v>
      </c>
      <c r="W12" s="12">
        <f>V7/3</f>
        <v>0</v>
      </c>
      <c r="X12" s="12">
        <f>V7/3</f>
        <v>0</v>
      </c>
      <c r="Y12" s="12">
        <f>Y7/3</f>
        <v>0</v>
      </c>
      <c r="Z12" s="12">
        <f>Y7/3</f>
        <v>0</v>
      </c>
      <c r="AA12" s="12">
        <f>Y7/3</f>
        <v>0</v>
      </c>
      <c r="AB12"/>
      <c r="AC12"/>
      <c r="AD12"/>
      <c r="AE12"/>
      <c r="AF12"/>
      <c r="AG12"/>
      <c r="AH12"/>
    </row>
    <row r="13" spans="1:34" s="6" customFormat="1" x14ac:dyDescent="0.2">
      <c r="A13" s="204"/>
      <c r="B13" s="242"/>
      <c r="C13" s="163"/>
      <c r="D13" s="205"/>
      <c r="E13" s="243"/>
      <c r="F13" s="205"/>
      <c r="G13" s="163"/>
      <c r="H13" s="244"/>
      <c r="I13" s="167"/>
      <c r="J13" s="205"/>
      <c r="K13" s="245"/>
      <c r="L13" s="244"/>
      <c r="M13" s="167"/>
      <c r="N13" s="206"/>
      <c r="O13" s="246"/>
      <c r="P13" s="206"/>
      <c r="Q13" s="209"/>
      <c r="S13" s="40"/>
      <c r="T13" s="40"/>
      <c r="U13" s="40"/>
      <c r="V13" s="40"/>
      <c r="W13" s="40"/>
      <c r="X13" s="40"/>
      <c r="Y13" s="40"/>
      <c r="Z13" s="40"/>
      <c r="AA13" s="40"/>
      <c r="AB13"/>
      <c r="AC13"/>
      <c r="AD13"/>
      <c r="AE13"/>
      <c r="AF13"/>
      <c r="AG13"/>
      <c r="AH13"/>
    </row>
    <row r="14" spans="1:34" s="6" customFormat="1" x14ac:dyDescent="0.2">
      <c r="A14" s="204"/>
      <c r="B14" s="242"/>
      <c r="C14" s="163"/>
      <c r="D14" s="205"/>
      <c r="E14" s="167"/>
      <c r="F14" s="205"/>
      <c r="G14" s="163"/>
      <c r="H14" s="205"/>
      <c r="I14" s="167"/>
      <c r="J14" s="205"/>
      <c r="K14" s="230"/>
      <c r="L14" s="206"/>
      <c r="M14" s="176"/>
      <c r="N14" s="206"/>
      <c r="O14" s="230"/>
      <c r="P14" s="206"/>
      <c r="Q14" s="209"/>
      <c r="S14"/>
      <c r="T14"/>
      <c r="U14">
        <f>S12+T12+U12</f>
        <v>0</v>
      </c>
      <c r="V14"/>
      <c r="W14"/>
      <c r="X14">
        <f>V12+W12+X12</f>
        <v>0</v>
      </c>
      <c r="Y14"/>
      <c r="Z14"/>
      <c r="AA14">
        <f>Y12+Z12+AA12</f>
        <v>0</v>
      </c>
      <c r="AB14"/>
      <c r="AC14"/>
      <c r="AD14"/>
      <c r="AE14"/>
      <c r="AF14"/>
      <c r="AG14"/>
      <c r="AH14"/>
    </row>
    <row r="15" spans="1:34" s="6" customFormat="1" ht="15" x14ac:dyDescent="0.25">
      <c r="A15" s="247" t="s">
        <v>21</v>
      </c>
      <c r="B15" s="253" t="str">
        <f>'HOJA DE TRABAJO DE LA UPE'!D58</f>
        <v>CARRERA DOCENTE</v>
      </c>
      <c r="C15" s="163"/>
      <c r="D15" s="205"/>
      <c r="E15" s="167"/>
      <c r="F15" s="205"/>
      <c r="G15" s="163"/>
      <c r="H15" s="205"/>
      <c r="I15" s="167"/>
      <c r="J15" s="205"/>
      <c r="K15" s="239">
        <f>'HOJA DE TRABAJO DE LA UPE'!D32</f>
        <v>0</v>
      </c>
      <c r="L15" s="213">
        <f>'HOJA DE TRABAJO DE LA UPE'!E32</f>
        <v>0</v>
      </c>
      <c r="M15" s="249">
        <f>'HOJA DE TRABAJO DE LA UPE'!F32</f>
        <v>0</v>
      </c>
      <c r="N15" s="206"/>
      <c r="O15" s="239">
        <f>C15+G15+K15</f>
        <v>0</v>
      </c>
      <c r="P15" s="213">
        <f>O15+D15+H15+L15</f>
        <v>0</v>
      </c>
      <c r="Q15" s="217">
        <f>P15+E15+I15+M15</f>
        <v>0</v>
      </c>
      <c r="AB15"/>
      <c r="AC15"/>
      <c r="AD15"/>
      <c r="AE15"/>
      <c r="AF15"/>
      <c r="AG15"/>
      <c r="AH15"/>
    </row>
    <row r="16" spans="1:34" s="6" customFormat="1" x14ac:dyDescent="0.2">
      <c r="A16" s="204"/>
      <c r="B16" s="248"/>
      <c r="C16" s="163"/>
      <c r="D16" s="205"/>
      <c r="E16" s="167"/>
      <c r="F16" s="205"/>
      <c r="G16" s="163"/>
      <c r="H16" s="205"/>
      <c r="I16" s="167"/>
      <c r="J16" s="205"/>
      <c r="K16" s="239"/>
      <c r="L16" s="206"/>
      <c r="M16" s="176"/>
      <c r="N16" s="206"/>
      <c r="O16" s="230"/>
      <c r="P16" s="206"/>
      <c r="Q16" s="209"/>
      <c r="S16"/>
      <c r="T16"/>
      <c r="U16"/>
      <c r="V16"/>
      <c r="W16"/>
      <c r="X16"/>
      <c r="Y16"/>
      <c r="Z16"/>
      <c r="AA16"/>
      <c r="AB16"/>
      <c r="AC16"/>
      <c r="AD16"/>
      <c r="AE16"/>
      <c r="AF16"/>
      <c r="AG16"/>
      <c r="AH16"/>
    </row>
    <row r="17" spans="1:34" s="6" customFormat="1" x14ac:dyDescent="0.2">
      <c r="A17" s="204"/>
      <c r="B17" s="248"/>
      <c r="C17" s="163"/>
      <c r="D17" s="205"/>
      <c r="E17" s="250" t="s">
        <v>42</v>
      </c>
      <c r="F17" s="205"/>
      <c r="G17" s="163"/>
      <c r="H17" s="205"/>
      <c r="I17" s="167"/>
      <c r="J17" s="205"/>
      <c r="K17" s="239"/>
      <c r="L17" s="206"/>
      <c r="M17" s="176"/>
      <c r="N17" s="206"/>
      <c r="O17" s="230"/>
      <c r="P17" s="206"/>
      <c r="Q17" s="209"/>
      <c r="AB17"/>
      <c r="AC17"/>
      <c r="AD17"/>
      <c r="AE17"/>
      <c r="AF17"/>
      <c r="AG17"/>
      <c r="AH17"/>
    </row>
    <row r="18" spans="1:34" s="6" customFormat="1" ht="15.75" thickBot="1" x14ac:dyDescent="0.3">
      <c r="A18" s="247" t="s">
        <v>21</v>
      </c>
      <c r="B18" s="579" t="str">
        <f>'HOJA DE TRABAJO DE LA UPE'!D59</f>
        <v>PROG. DE EXPANSIÓN DE LA OFERTA EDUCATIVA EN EDUC. SUP. (PROEXOEES)</v>
      </c>
      <c r="C18" s="163"/>
      <c r="D18" s="205"/>
      <c r="E18" s="167"/>
      <c r="F18" s="205"/>
      <c r="G18" s="163"/>
      <c r="H18" s="205"/>
      <c r="I18" s="167"/>
      <c r="J18" s="205"/>
      <c r="K18" s="239">
        <f>'HOJA DE TRABAJO DE LA UPE'!D34</f>
        <v>0</v>
      </c>
      <c r="L18" s="213">
        <f>'HOJA DE TRABAJO DE LA UPE'!E34</f>
        <v>0</v>
      </c>
      <c r="M18" s="249">
        <f>'HOJA DE TRABAJO DE LA UPE'!F34</f>
        <v>0</v>
      </c>
      <c r="N18" s="206"/>
      <c r="O18" s="239">
        <f>C18+G18+K18</f>
        <v>0</v>
      </c>
      <c r="P18" s="213">
        <f>O18+D18+H18+L18</f>
        <v>0</v>
      </c>
      <c r="Q18" s="217">
        <f>P18+E18+I18+M18</f>
        <v>0</v>
      </c>
      <c r="S18"/>
      <c r="T18"/>
      <c r="U18"/>
      <c r="V18"/>
      <c r="W18"/>
      <c r="X18"/>
      <c r="Y18"/>
      <c r="Z18"/>
      <c r="AA18"/>
      <c r="AB18"/>
      <c r="AC18"/>
      <c r="AD18"/>
      <c r="AE18"/>
      <c r="AF18"/>
      <c r="AG18"/>
      <c r="AH18"/>
    </row>
    <row r="19" spans="1:34" s="6" customFormat="1" x14ac:dyDescent="0.2">
      <c r="A19" s="204"/>
      <c r="B19" s="579"/>
      <c r="C19" s="163"/>
      <c r="D19" s="205"/>
      <c r="E19" s="167"/>
      <c r="F19" s="205"/>
      <c r="G19" s="163"/>
      <c r="H19" s="205"/>
      <c r="I19" s="167"/>
      <c r="J19" s="205"/>
      <c r="K19" s="230"/>
      <c r="L19" s="206"/>
      <c r="M19" s="176"/>
      <c r="N19" s="206"/>
      <c r="O19" s="230"/>
      <c r="P19" s="206"/>
      <c r="Q19" s="209"/>
      <c r="S19" s="15"/>
      <c r="T19" s="16"/>
      <c r="U19" s="16"/>
      <c r="V19" s="16"/>
      <c r="W19" s="16"/>
      <c r="X19" s="16"/>
      <c r="Y19" s="16"/>
      <c r="Z19" s="16"/>
      <c r="AA19" s="17"/>
      <c r="AB19"/>
      <c r="AC19"/>
      <c r="AD19"/>
      <c r="AE19"/>
      <c r="AF19"/>
      <c r="AG19"/>
      <c r="AH19"/>
    </row>
    <row r="20" spans="1:34" s="6" customFormat="1" x14ac:dyDescent="0.2">
      <c r="A20" s="204"/>
      <c r="B20" s="248"/>
      <c r="C20" s="163"/>
      <c r="D20" s="205"/>
      <c r="E20" s="167"/>
      <c r="F20" s="205"/>
      <c r="G20" s="163"/>
      <c r="H20" s="205"/>
      <c r="I20" s="167"/>
      <c r="J20" s="205"/>
      <c r="K20" s="230"/>
      <c r="L20" s="206"/>
      <c r="M20" s="176"/>
      <c r="N20" s="206"/>
      <c r="O20" s="230"/>
      <c r="P20" s="206"/>
      <c r="Q20" s="209"/>
      <c r="S20" s="566" t="s">
        <v>132</v>
      </c>
      <c r="T20" s="497"/>
      <c r="U20" s="497"/>
      <c r="V20" s="497"/>
      <c r="W20" s="497"/>
      <c r="X20" s="497"/>
      <c r="Y20" s="497"/>
      <c r="Z20" s="497"/>
      <c r="AA20" s="567"/>
      <c r="AB20"/>
      <c r="AC20"/>
      <c r="AD20"/>
      <c r="AE20"/>
      <c r="AF20"/>
      <c r="AG20"/>
      <c r="AH20"/>
    </row>
    <row r="21" spans="1:34" s="6" customFormat="1" ht="15" x14ac:dyDescent="0.25">
      <c r="A21" s="247" t="s">
        <v>21</v>
      </c>
      <c r="B21" s="253" t="str">
        <f>'HOJA DE TRABAJO DE LA UPE'!D61</f>
        <v>MODALIDAD "A"</v>
      </c>
      <c r="C21" s="163"/>
      <c r="D21" s="205"/>
      <c r="E21" s="167"/>
      <c r="F21" s="205"/>
      <c r="G21" s="163"/>
      <c r="H21" s="205"/>
      <c r="I21" s="167"/>
      <c r="J21" s="205"/>
      <c r="K21" s="239">
        <f>'HOJA DE TRABAJO DE LA UPE'!D36</f>
        <v>0</v>
      </c>
      <c r="L21" s="213">
        <f>'HOJA DE TRABAJO DE LA UPE'!E36</f>
        <v>0</v>
      </c>
      <c r="M21" s="249">
        <f>'HOJA DE TRABAJO DE LA UPE'!F36</f>
        <v>0</v>
      </c>
      <c r="N21" s="206"/>
      <c r="O21" s="239">
        <f>C21+G21+K21</f>
        <v>0</v>
      </c>
      <c r="P21" s="213">
        <f>O21+D21+H21+L21</f>
        <v>0</v>
      </c>
      <c r="Q21" s="217">
        <f>P21+E21+I21+M21</f>
        <v>0</v>
      </c>
      <c r="S21" s="19"/>
      <c r="T21" s="2"/>
      <c r="U21" s="2"/>
      <c r="V21" s="2"/>
      <c r="W21" s="2"/>
      <c r="X21" s="2"/>
      <c r="Y21" s="2"/>
      <c r="Z21" s="2"/>
      <c r="AA21" s="18"/>
      <c r="AB21"/>
      <c r="AC21"/>
      <c r="AD21"/>
      <c r="AE21"/>
      <c r="AF21"/>
      <c r="AG21"/>
      <c r="AH21"/>
    </row>
    <row r="22" spans="1:34" s="6" customFormat="1" ht="15.75" x14ac:dyDescent="0.25">
      <c r="A22" s="204"/>
      <c r="B22" s="248"/>
      <c r="C22" s="163"/>
      <c r="D22" s="205"/>
      <c r="E22" s="167"/>
      <c r="F22" s="205"/>
      <c r="G22" s="163"/>
      <c r="H22" s="205"/>
      <c r="I22" s="167"/>
      <c r="J22" s="205"/>
      <c r="K22" s="230"/>
      <c r="L22" s="206"/>
      <c r="M22" s="176"/>
      <c r="N22" s="206"/>
      <c r="O22" s="230"/>
      <c r="P22" s="206"/>
      <c r="Q22" s="209"/>
      <c r="S22" s="19"/>
      <c r="T22" s="2"/>
      <c r="U22" s="560" t="s">
        <v>97</v>
      </c>
      <c r="V22" s="560"/>
      <c r="W22" s="560"/>
      <c r="X22" s="560"/>
      <c r="Y22" s="560"/>
      <c r="Z22" s="2"/>
      <c r="AA22" s="18"/>
      <c r="AB22"/>
      <c r="AC22"/>
      <c r="AD22"/>
      <c r="AE22"/>
      <c r="AF22"/>
      <c r="AG22"/>
      <c r="AH22"/>
    </row>
    <row r="23" spans="1:34" s="6" customFormat="1" x14ac:dyDescent="0.2">
      <c r="A23" s="204"/>
      <c r="B23" s="248"/>
      <c r="C23" s="163"/>
      <c r="D23" s="205"/>
      <c r="E23" s="167"/>
      <c r="F23" s="205"/>
      <c r="G23" s="163"/>
      <c r="H23" s="205"/>
      <c r="I23" s="167"/>
      <c r="J23" s="205"/>
      <c r="K23" s="230"/>
      <c r="L23" s="206"/>
      <c r="M23" s="176"/>
      <c r="N23" s="206"/>
      <c r="O23" s="230"/>
      <c r="P23" s="206"/>
      <c r="Q23" s="209"/>
      <c r="S23" s="19"/>
      <c r="T23" s="2"/>
      <c r="U23" s="13"/>
      <c r="V23" s="2"/>
      <c r="W23" s="13"/>
      <c r="X23" s="2"/>
      <c r="Y23" s="2"/>
      <c r="Z23" s="2"/>
      <c r="AA23" s="18"/>
      <c r="AB23"/>
      <c r="AC23"/>
      <c r="AD23"/>
      <c r="AE23"/>
      <c r="AF23"/>
      <c r="AG23"/>
      <c r="AH23"/>
    </row>
    <row r="24" spans="1:34" s="6" customFormat="1" ht="15" x14ac:dyDescent="0.25">
      <c r="A24" s="247" t="s">
        <v>21</v>
      </c>
      <c r="B24" s="253" t="str">
        <f>'HOJA DE TRABAJO DE LA UPE'!D62</f>
        <v>MODALIDAD "B"</v>
      </c>
      <c r="C24" s="163"/>
      <c r="D24" s="205"/>
      <c r="E24" s="167"/>
      <c r="F24" s="205"/>
      <c r="G24" s="163"/>
      <c r="H24" s="251"/>
      <c r="I24" s="252"/>
      <c r="J24" s="251"/>
      <c r="K24" s="239">
        <f>'HOJA DE TRABAJO DE LA UPE'!D38</f>
        <v>0</v>
      </c>
      <c r="L24" s="213">
        <f>'HOJA DE TRABAJO DE LA UPE'!E38</f>
        <v>0</v>
      </c>
      <c r="M24" s="249">
        <f>'HOJA DE TRABAJO DE LA UPE'!F38</f>
        <v>0</v>
      </c>
      <c r="N24" s="206"/>
      <c r="O24" s="239">
        <f>C24+G24+K24</f>
        <v>0</v>
      </c>
      <c r="P24" s="213">
        <f>O24+D24+H24+L24</f>
        <v>0</v>
      </c>
      <c r="Q24" s="217">
        <f>P24+E24+I24+M24</f>
        <v>0</v>
      </c>
      <c r="S24" s="19"/>
      <c r="T24" s="2"/>
      <c r="U24" s="13"/>
      <c r="V24" s="2"/>
      <c r="W24" s="13"/>
      <c r="X24" s="545" t="s">
        <v>49</v>
      </c>
      <c r="Y24" s="548" t="s">
        <v>47</v>
      </c>
      <c r="Z24" s="589" t="s">
        <v>50</v>
      </c>
      <c r="AA24" s="18"/>
      <c r="AB24"/>
      <c r="AF24"/>
      <c r="AG24"/>
      <c r="AH24"/>
    </row>
    <row r="25" spans="1:34" s="6" customFormat="1" ht="12.75" customHeight="1" x14ac:dyDescent="0.2">
      <c r="A25" s="204"/>
      <c r="B25" s="248"/>
      <c r="C25" s="163"/>
      <c r="D25" s="205"/>
      <c r="E25" s="167"/>
      <c r="F25" s="205"/>
      <c r="G25" s="163"/>
      <c r="H25" s="205"/>
      <c r="I25" s="167"/>
      <c r="J25" s="205"/>
      <c r="K25" s="230"/>
      <c r="L25" s="206"/>
      <c r="M25" s="176"/>
      <c r="N25" s="206"/>
      <c r="O25" s="230"/>
      <c r="P25" s="206"/>
      <c r="Q25" s="209"/>
      <c r="S25" s="19"/>
      <c r="T25" s="2"/>
      <c r="U25" s="13"/>
      <c r="V25" s="2"/>
      <c r="W25" s="13"/>
      <c r="X25" s="546"/>
      <c r="Y25" s="549"/>
      <c r="Z25" s="590"/>
      <c r="AA25" s="18"/>
      <c r="AB25"/>
      <c r="AF25"/>
      <c r="AG25"/>
      <c r="AH25"/>
    </row>
    <row r="26" spans="1:34" s="6" customFormat="1" x14ac:dyDescent="0.2">
      <c r="A26" s="204"/>
      <c r="B26" s="248"/>
      <c r="C26" s="163"/>
      <c r="D26" s="205"/>
      <c r="E26" s="167"/>
      <c r="F26" s="205"/>
      <c r="G26" s="163"/>
      <c r="H26" s="205"/>
      <c r="I26" s="167"/>
      <c r="J26" s="205"/>
      <c r="K26" s="230"/>
      <c r="L26" s="206"/>
      <c r="M26" s="176"/>
      <c r="N26" s="206"/>
      <c r="O26" s="230"/>
      <c r="P26" s="206"/>
      <c r="Q26" s="209"/>
      <c r="S26" s="19"/>
      <c r="T26" s="2"/>
      <c r="U26" s="2"/>
      <c r="V26" s="2"/>
      <c r="W26" s="13"/>
      <c r="X26" s="546"/>
      <c r="Y26" s="549"/>
      <c r="Z26" s="590"/>
      <c r="AA26" s="18"/>
      <c r="AB26"/>
      <c r="AF26"/>
      <c r="AG26"/>
      <c r="AH26"/>
    </row>
    <row r="27" spans="1:34" s="6" customFormat="1" ht="15" customHeight="1" x14ac:dyDescent="0.25">
      <c r="A27" s="247" t="s">
        <v>21</v>
      </c>
      <c r="B27" s="253" t="str">
        <f>'HOJA DE TRABAJO DE LA UPE'!D63</f>
        <v>MODALIDAD "C"</v>
      </c>
      <c r="C27" s="203"/>
      <c r="D27" s="205"/>
      <c r="E27" s="167"/>
      <c r="F27" s="205"/>
      <c r="G27" s="163"/>
      <c r="H27" s="205"/>
      <c r="I27" s="167"/>
      <c r="J27" s="205"/>
      <c r="K27" s="239">
        <f>'HOJA DE TRABAJO DE LA UPE'!D40</f>
        <v>0</v>
      </c>
      <c r="L27" s="213">
        <f>'HOJA DE TRABAJO DE LA UPE'!E40</f>
        <v>0</v>
      </c>
      <c r="M27" s="249">
        <f>'HOJA DE TRABAJO DE LA UPE'!F40</f>
        <v>0</v>
      </c>
      <c r="N27" s="206"/>
      <c r="O27" s="239">
        <f>C27+G27+K27</f>
        <v>0</v>
      </c>
      <c r="P27" s="213">
        <f>O27+D27+H27+L27</f>
        <v>0</v>
      </c>
      <c r="Q27" s="217">
        <f>P27+E27+I27+M27</f>
        <v>0</v>
      </c>
      <c r="S27" s="19"/>
      <c r="T27" s="2"/>
      <c r="U27" s="2"/>
      <c r="V27" s="2"/>
      <c r="W27" s="13"/>
      <c r="X27" s="547"/>
      <c r="Y27" s="550"/>
      <c r="Z27" s="591"/>
      <c r="AA27" s="18"/>
      <c r="AB27"/>
      <c r="AF27"/>
      <c r="AG27"/>
      <c r="AH27"/>
    </row>
    <row r="28" spans="1:34" s="6" customFormat="1" x14ac:dyDescent="0.2">
      <c r="A28" s="204"/>
      <c r="B28" s="248"/>
      <c r="C28" s="163"/>
      <c r="D28" s="205"/>
      <c r="E28" s="167"/>
      <c r="F28" s="205"/>
      <c r="G28" s="163"/>
      <c r="H28" s="205"/>
      <c r="I28" s="167"/>
      <c r="J28" s="205"/>
      <c r="K28" s="230"/>
      <c r="L28" s="206"/>
      <c r="M28" s="176"/>
      <c r="N28" s="206"/>
      <c r="O28" s="230"/>
      <c r="P28" s="206"/>
      <c r="Q28" s="209"/>
      <c r="S28" s="19"/>
      <c r="T28" s="2"/>
      <c r="U28" s="2"/>
      <c r="V28" s="2"/>
      <c r="W28" s="13"/>
      <c r="AA28" s="18"/>
      <c r="AB28"/>
      <c r="AC28"/>
      <c r="AD28"/>
      <c r="AE28"/>
      <c r="AF28"/>
      <c r="AG28"/>
      <c r="AH28"/>
    </row>
    <row r="29" spans="1:34" s="6" customFormat="1" x14ac:dyDescent="0.2">
      <c r="A29" s="204"/>
      <c r="B29" s="248"/>
      <c r="C29" s="163"/>
      <c r="D29" s="205"/>
      <c r="E29" s="167"/>
      <c r="F29" s="205"/>
      <c r="G29" s="163"/>
      <c r="H29" s="205"/>
      <c r="I29" s="167"/>
      <c r="J29" s="205"/>
      <c r="K29" s="230"/>
      <c r="L29" s="206"/>
      <c r="M29" s="176"/>
      <c r="N29" s="206"/>
      <c r="O29" s="230"/>
      <c r="P29" s="206"/>
      <c r="Q29" s="209"/>
      <c r="S29" s="335"/>
      <c r="T29" s="331"/>
      <c r="V29" s="330" t="s">
        <v>45</v>
      </c>
      <c r="W29" s="77"/>
      <c r="X29" s="338"/>
      <c r="Y29" s="339">
        <f>IF(X29="",0,X29/X33)</f>
        <v>0</v>
      </c>
      <c r="Z29" s="41" t="s">
        <v>51</v>
      </c>
      <c r="AA29" s="337"/>
      <c r="AB29"/>
      <c r="AC29"/>
      <c r="AD29"/>
      <c r="AE29"/>
      <c r="AF29"/>
      <c r="AG29"/>
      <c r="AH29"/>
    </row>
    <row r="30" spans="1:34" s="6" customFormat="1" ht="15" x14ac:dyDescent="0.25">
      <c r="A30" s="247" t="s">
        <v>21</v>
      </c>
      <c r="B30" s="253" t="str">
        <f>'HOJA DE TRABAJO DE LA UPE'!D64</f>
        <v>PROG. DE INCLUSIÓN Y LA EQUIDAD (PIEE)</v>
      </c>
      <c r="C30" s="163"/>
      <c r="D30" s="205"/>
      <c r="E30" s="167"/>
      <c r="F30" s="205"/>
      <c r="G30" s="163"/>
      <c r="H30" s="205"/>
      <c r="I30" s="167"/>
      <c r="J30" s="205"/>
      <c r="K30" s="239">
        <f>'HOJA DE TRABAJO DE LA UPE'!D42</f>
        <v>0</v>
      </c>
      <c r="L30" s="213">
        <f>'HOJA DE TRABAJO DE LA UPE'!E42</f>
        <v>0</v>
      </c>
      <c r="M30" s="249">
        <f>'HOJA DE TRABAJO DE LA UPE'!F42</f>
        <v>0</v>
      </c>
      <c r="N30" s="206"/>
      <c r="O30" s="239">
        <f>C30+G30+K30</f>
        <v>0</v>
      </c>
      <c r="P30" s="213">
        <f>O30+D30+H30+L30</f>
        <v>0</v>
      </c>
      <c r="Q30" s="217">
        <f>P30+E30+I30+M30</f>
        <v>0</v>
      </c>
      <c r="S30" s="335"/>
      <c r="T30" s="336"/>
      <c r="V30" s="336"/>
      <c r="W30" s="336"/>
      <c r="X30" s="336"/>
      <c r="Y30" s="336"/>
      <c r="Z30" s="42"/>
      <c r="AA30" s="337"/>
      <c r="AB30"/>
      <c r="AC30"/>
      <c r="AD30"/>
      <c r="AE30"/>
      <c r="AF30"/>
      <c r="AG30"/>
      <c r="AH30"/>
    </row>
    <row r="31" spans="1:34" s="6" customFormat="1" x14ac:dyDescent="0.2">
      <c r="A31" s="204"/>
      <c r="B31" s="248"/>
      <c r="C31" s="163"/>
      <c r="D31" s="205"/>
      <c r="E31" s="167"/>
      <c r="F31" s="205"/>
      <c r="G31" s="163"/>
      <c r="H31" s="205"/>
      <c r="I31" s="167"/>
      <c r="J31" s="205"/>
      <c r="K31" s="230"/>
      <c r="L31" s="206"/>
      <c r="M31" s="176"/>
      <c r="N31" s="206"/>
      <c r="O31" s="230"/>
      <c r="P31" s="206"/>
      <c r="Q31" s="209"/>
      <c r="S31" s="335"/>
      <c r="T31" s="336"/>
      <c r="V31" s="330" t="s">
        <v>46</v>
      </c>
      <c r="W31" s="336"/>
      <c r="X31" s="338"/>
      <c r="Y31" s="339">
        <f>IF(X31="",0,X31/X33)</f>
        <v>0</v>
      </c>
      <c r="Z31" s="41" t="s">
        <v>52</v>
      </c>
      <c r="AA31" s="337"/>
      <c r="AB31"/>
      <c r="AC31"/>
      <c r="AD31"/>
      <c r="AE31"/>
      <c r="AF31"/>
      <c r="AG31"/>
      <c r="AH31"/>
    </row>
    <row r="32" spans="1:34" s="6" customFormat="1" x14ac:dyDescent="0.2">
      <c r="A32" s="204"/>
      <c r="B32" s="248"/>
      <c r="C32" s="163"/>
      <c r="D32" s="205"/>
      <c r="E32" s="167"/>
      <c r="F32" s="205"/>
      <c r="G32" s="163"/>
      <c r="H32" s="205"/>
      <c r="I32" s="167"/>
      <c r="J32" s="205"/>
      <c r="K32" s="230"/>
      <c r="L32" s="206"/>
      <c r="M32" s="176"/>
      <c r="N32" s="206"/>
      <c r="O32" s="230"/>
      <c r="P32" s="206"/>
      <c r="Q32" s="209"/>
      <c r="S32" s="335"/>
      <c r="T32" s="336"/>
      <c r="V32" s="336"/>
      <c r="W32" s="336"/>
      <c r="X32" s="336"/>
      <c r="Y32" s="336"/>
      <c r="Z32" s="42"/>
      <c r="AA32" s="337"/>
      <c r="AB32"/>
      <c r="AC32"/>
      <c r="AD32"/>
      <c r="AE32"/>
      <c r="AF32"/>
      <c r="AG32"/>
      <c r="AH32"/>
    </row>
    <row r="33" spans="1:34" s="6" customFormat="1" ht="15.75" thickBot="1" x14ac:dyDescent="0.3">
      <c r="A33" s="247" t="s">
        <v>21</v>
      </c>
      <c r="B33" s="579" t="str">
        <f>'HOJA DE TRABAJO DE LA UPE'!D65</f>
        <v>PROG. PARA EL DESARROLLO PROFESIONAL DOCENTE (PRODEP)</v>
      </c>
      <c r="C33" s="163"/>
      <c r="D33" s="205"/>
      <c r="E33" s="167"/>
      <c r="F33" s="205"/>
      <c r="G33" s="163"/>
      <c r="H33" s="205"/>
      <c r="I33" s="167"/>
      <c r="J33" s="205"/>
      <c r="K33" s="239">
        <f>'HOJA DE TRABAJO DE LA UPE'!D44</f>
        <v>0</v>
      </c>
      <c r="L33" s="213">
        <f>'HOJA DE TRABAJO DE LA UPE'!E44</f>
        <v>0</v>
      </c>
      <c r="M33" s="249">
        <f>'HOJA DE TRABAJO DE LA UPE'!F44</f>
        <v>0</v>
      </c>
      <c r="N33" s="206"/>
      <c r="O33" s="239">
        <f>C33+G33+K33</f>
        <v>0</v>
      </c>
      <c r="P33" s="213">
        <f>O33+D33+H33+L33</f>
        <v>0</v>
      </c>
      <c r="Q33" s="217">
        <f>P33+E33+I33+M33</f>
        <v>0</v>
      </c>
      <c r="S33" s="335"/>
      <c r="T33" s="336"/>
      <c r="V33" s="81" t="s">
        <v>48</v>
      </c>
      <c r="W33" s="77"/>
      <c r="X33" s="340">
        <f>X29+X31</f>
        <v>0</v>
      </c>
      <c r="Y33" s="339">
        <f>Y29+Y31</f>
        <v>0</v>
      </c>
      <c r="Z33" s="41" t="s">
        <v>53</v>
      </c>
      <c r="AA33" s="337"/>
      <c r="AB33"/>
      <c r="AC33"/>
      <c r="AD33"/>
      <c r="AE33"/>
      <c r="AF33"/>
      <c r="AG33"/>
      <c r="AH33"/>
    </row>
    <row r="34" spans="1:34" s="6" customFormat="1" ht="14.25" thickTop="1" thickBot="1" x14ac:dyDescent="0.25">
      <c r="A34" s="204"/>
      <c r="B34" s="579"/>
      <c r="C34" s="163"/>
      <c r="D34" s="205"/>
      <c r="E34" s="167"/>
      <c r="F34" s="205"/>
      <c r="G34" s="163"/>
      <c r="H34" s="205"/>
      <c r="I34" s="167"/>
      <c r="J34" s="205"/>
      <c r="K34" s="230"/>
      <c r="L34" s="206"/>
      <c r="M34" s="176"/>
      <c r="N34" s="206"/>
      <c r="O34" s="230"/>
      <c r="P34" s="206"/>
      <c r="Q34" s="209"/>
      <c r="S34" s="341"/>
      <c r="T34" s="342"/>
      <c r="U34" s="342"/>
      <c r="V34" s="342"/>
      <c r="W34" s="342"/>
      <c r="X34" s="342"/>
      <c r="Y34" s="342"/>
      <c r="Z34" s="342"/>
      <c r="AA34" s="343"/>
      <c r="AB34"/>
      <c r="AC34"/>
      <c r="AD34"/>
      <c r="AE34"/>
      <c r="AF34"/>
      <c r="AG34"/>
      <c r="AH34"/>
    </row>
    <row r="35" spans="1:34" s="6" customFormat="1" x14ac:dyDescent="0.2">
      <c r="A35" s="204"/>
      <c r="B35" s="248"/>
      <c r="C35" s="163"/>
      <c r="D35" s="205"/>
      <c r="E35" s="167"/>
      <c r="F35" s="205"/>
      <c r="G35" s="163"/>
      <c r="H35" s="205"/>
      <c r="I35" s="167"/>
      <c r="J35" s="205"/>
      <c r="K35" s="230"/>
      <c r="L35" s="206"/>
      <c r="M35" s="176"/>
      <c r="N35" s="206"/>
      <c r="O35" s="230"/>
      <c r="P35" s="206"/>
      <c r="Q35" s="209"/>
      <c r="S35"/>
      <c r="T35"/>
      <c r="U35"/>
      <c r="V35"/>
      <c r="W35"/>
      <c r="X35"/>
      <c r="Y35"/>
      <c r="Z35"/>
      <c r="AA35"/>
      <c r="AB35"/>
      <c r="AC35"/>
      <c r="AD35"/>
      <c r="AE35"/>
      <c r="AF35"/>
      <c r="AG35"/>
      <c r="AH35"/>
    </row>
    <row r="36" spans="1:34" s="6" customFormat="1" ht="15" x14ac:dyDescent="0.25">
      <c r="A36" s="247" t="s">
        <v>21</v>
      </c>
      <c r="B36" s="579" t="str">
        <f>'HOJA DE TRABAJO DE LA UPE'!D66</f>
        <v>PROG. DE FORTALECIMIENTO DE LA CALIDAD EDUCATIVA (PFCE)</v>
      </c>
      <c r="C36" s="163"/>
      <c r="D36" s="205"/>
      <c r="E36" s="167"/>
      <c r="F36" s="205"/>
      <c r="G36" s="163"/>
      <c r="H36" s="205"/>
      <c r="I36" s="167"/>
      <c r="J36" s="205"/>
      <c r="K36" s="239">
        <f>'HOJA DE TRABAJO DE LA UPE'!D46</f>
        <v>0</v>
      </c>
      <c r="L36" s="213">
        <f>'HOJA DE TRABAJO DE LA UPE'!E46</f>
        <v>0</v>
      </c>
      <c r="M36" s="249">
        <f>'HOJA DE TRABAJO DE LA UPE'!F46</f>
        <v>0</v>
      </c>
      <c r="N36" s="206"/>
      <c r="O36" s="239">
        <f>C36+G36+K36</f>
        <v>0</v>
      </c>
      <c r="P36" s="213">
        <f>O36+D36+H36+L36</f>
        <v>0</v>
      </c>
      <c r="Q36" s="217">
        <f>P36+E36+I36+M36</f>
        <v>0</v>
      </c>
      <c r="S36" s="336"/>
      <c r="T36" s="336"/>
      <c r="U36"/>
      <c r="V36" s="537" t="s">
        <v>83</v>
      </c>
      <c r="W36" s="538"/>
      <c r="X36" s="538"/>
      <c r="Y36" s="539"/>
      <c r="Z36" s="540" t="s">
        <v>243</v>
      </c>
      <c r="AA36" s="130"/>
      <c r="AB36"/>
      <c r="AC36"/>
      <c r="AD36"/>
      <c r="AE36"/>
      <c r="AF36"/>
      <c r="AG36"/>
      <c r="AH36"/>
    </row>
    <row r="37" spans="1:34" s="6" customFormat="1" x14ac:dyDescent="0.2">
      <c r="A37" s="204"/>
      <c r="B37" s="579"/>
      <c r="C37" s="163"/>
      <c r="D37" s="205"/>
      <c r="E37" s="167"/>
      <c r="F37" s="205"/>
      <c r="G37" s="163"/>
      <c r="H37" s="205"/>
      <c r="I37" s="167"/>
      <c r="J37" s="205"/>
      <c r="K37" s="230"/>
      <c r="L37" s="206"/>
      <c r="M37" s="176"/>
      <c r="N37" s="206"/>
      <c r="O37" s="230"/>
      <c r="P37" s="206"/>
      <c r="Q37" s="209"/>
      <c r="U37"/>
      <c r="V37" s="323" t="s">
        <v>84</v>
      </c>
      <c r="W37" s="100" t="s">
        <v>85</v>
      </c>
      <c r="X37" s="100" t="s">
        <v>86</v>
      </c>
      <c r="Y37" s="100" t="s">
        <v>87</v>
      </c>
      <c r="Z37" s="541" t="s">
        <v>48</v>
      </c>
      <c r="AA37"/>
      <c r="AC37"/>
      <c r="AD37"/>
      <c r="AE37"/>
      <c r="AF37"/>
      <c r="AG37"/>
      <c r="AH37"/>
    </row>
    <row r="38" spans="1:34" s="6" customFormat="1" x14ac:dyDescent="0.2">
      <c r="A38" s="204"/>
      <c r="B38" s="248"/>
      <c r="C38" s="163"/>
      <c r="D38" s="205"/>
      <c r="E38" s="167"/>
      <c r="F38" s="205"/>
      <c r="G38" s="163"/>
      <c r="H38" s="205"/>
      <c r="I38" s="167"/>
      <c r="J38" s="205"/>
      <c r="K38" s="230"/>
      <c r="L38" s="206"/>
      <c r="M38" s="176"/>
      <c r="N38" s="206"/>
      <c r="O38" s="230"/>
      <c r="P38" s="206"/>
      <c r="Q38" s="209"/>
      <c r="U38" s="10" t="s">
        <v>82</v>
      </c>
      <c r="V38" s="324">
        <f>V42*$Y29</f>
        <v>0</v>
      </c>
      <c r="W38" s="146"/>
      <c r="X38" s="104"/>
      <c r="Y38" s="101"/>
      <c r="Z38" s="101">
        <f>V38+W38+X38+Y38</f>
        <v>0</v>
      </c>
      <c r="AA38"/>
      <c r="AC38"/>
      <c r="AD38"/>
      <c r="AE38"/>
      <c r="AF38"/>
      <c r="AG38"/>
      <c r="AH38"/>
    </row>
    <row r="39" spans="1:34" s="6" customFormat="1" ht="15" x14ac:dyDescent="0.25">
      <c r="A39" s="247" t="s">
        <v>21</v>
      </c>
      <c r="B39" s="253" t="str">
        <f>'HOJA DE TRABAJO DE LA UPE'!D67</f>
        <v>AAA</v>
      </c>
      <c r="C39" s="163"/>
      <c r="D39" s="205"/>
      <c r="E39" s="167"/>
      <c r="F39" s="205"/>
      <c r="G39" s="163"/>
      <c r="H39" s="205"/>
      <c r="I39" s="167"/>
      <c r="J39" s="205"/>
      <c r="K39" s="239">
        <f>'HOJA DE TRABAJO DE LA UPE'!D48</f>
        <v>0</v>
      </c>
      <c r="L39" s="213">
        <f>'HOJA DE TRABAJO DE LA UPE'!E48</f>
        <v>0</v>
      </c>
      <c r="M39" s="249">
        <f>'HOJA DE TRABAJO DE LA UPE'!F48</f>
        <v>0</v>
      </c>
      <c r="N39" s="206"/>
      <c r="O39" s="239">
        <f>C39+G39+K39</f>
        <v>0</v>
      </c>
      <c r="P39" s="213">
        <f>O39+D39+H39+L39</f>
        <v>0</v>
      </c>
      <c r="Q39" s="217">
        <f>P39+E39+I39+M39</f>
        <v>0</v>
      </c>
      <c r="S39"/>
      <c r="T39"/>
      <c r="U39"/>
      <c r="V39" s="324"/>
      <c r="W39" s="101"/>
      <c r="X39" s="101"/>
      <c r="Y39" s="101"/>
      <c r="Z39" s="101"/>
      <c r="AA39"/>
      <c r="AB39"/>
      <c r="AC39"/>
      <c r="AD39"/>
      <c r="AE39"/>
      <c r="AF39"/>
      <c r="AG39"/>
      <c r="AH39"/>
    </row>
    <row r="40" spans="1:34" s="6" customFormat="1" x14ac:dyDescent="0.2">
      <c r="A40" s="204"/>
      <c r="B40" s="248"/>
      <c r="C40" s="163"/>
      <c r="D40" s="205"/>
      <c r="E40" s="167"/>
      <c r="F40" s="205"/>
      <c r="G40" s="163"/>
      <c r="H40" s="205"/>
      <c r="I40" s="167"/>
      <c r="J40" s="205"/>
      <c r="K40" s="230"/>
      <c r="L40" s="206"/>
      <c r="M40" s="176"/>
      <c r="N40" s="206"/>
      <c r="O40" s="230"/>
      <c r="P40" s="206"/>
      <c r="Q40" s="209"/>
      <c r="R40"/>
      <c r="S40"/>
      <c r="T40"/>
      <c r="U40" s="10" t="s">
        <v>46</v>
      </c>
      <c r="V40" s="325">
        <f>V42*$Y31</f>
        <v>0</v>
      </c>
      <c r="W40" s="103"/>
      <c r="X40" s="103"/>
      <c r="Y40" s="103"/>
      <c r="Z40" s="103">
        <f>V40+W40+X40+Y40</f>
        <v>0</v>
      </c>
      <c r="AA40"/>
      <c r="AB40"/>
      <c r="AC40"/>
      <c r="AD40"/>
      <c r="AE40"/>
      <c r="AF40"/>
      <c r="AG40"/>
      <c r="AH40"/>
    </row>
    <row r="41" spans="1:34" s="6" customFormat="1" x14ac:dyDescent="0.2">
      <c r="A41" s="204"/>
      <c r="B41" s="159"/>
      <c r="C41" s="163"/>
      <c r="D41" s="205"/>
      <c r="E41" s="167"/>
      <c r="F41" s="205"/>
      <c r="G41" s="163"/>
      <c r="H41" s="205"/>
      <c r="I41" s="167"/>
      <c r="J41" s="205"/>
      <c r="K41" s="230"/>
      <c r="L41" s="206"/>
      <c r="M41" s="176"/>
      <c r="N41" s="206"/>
      <c r="O41" s="230"/>
      <c r="P41" s="206"/>
      <c r="Q41" s="209"/>
      <c r="R41"/>
      <c r="S41"/>
      <c r="T41"/>
      <c r="U41" s="10"/>
      <c r="V41" s="326"/>
      <c r="W41" s="145"/>
      <c r="X41" s="145"/>
      <c r="Y41" s="145"/>
      <c r="Z41" s="145"/>
      <c r="AA41"/>
      <c r="AB41"/>
      <c r="AC41"/>
      <c r="AD41"/>
      <c r="AE41"/>
      <c r="AF41"/>
      <c r="AG41"/>
      <c r="AH41"/>
    </row>
    <row r="42" spans="1:34" s="6" customFormat="1" ht="15.75" thickBot="1" x14ac:dyDescent="0.3">
      <c r="A42" s="247" t="s">
        <v>21</v>
      </c>
      <c r="B42" s="253" t="str">
        <f>'HOJA DE TRABAJO DE LA UPE'!D68</f>
        <v>BBB</v>
      </c>
      <c r="C42" s="163"/>
      <c r="D42" s="205"/>
      <c r="E42" s="167"/>
      <c r="F42" s="205"/>
      <c r="G42" s="163"/>
      <c r="H42" s="205"/>
      <c r="I42" s="167"/>
      <c r="J42" s="205"/>
      <c r="K42" s="239">
        <f>'HOJA DE TRABAJO DE LA UPE'!D50</f>
        <v>0</v>
      </c>
      <c r="L42" s="213">
        <f>'HOJA DE TRABAJO DE LA UPE'!E50</f>
        <v>0</v>
      </c>
      <c r="M42" s="249">
        <f>'HOJA DE TRABAJO DE LA UPE'!F50</f>
        <v>0</v>
      </c>
      <c r="N42" s="206"/>
      <c r="O42" s="239">
        <f>C42+G42+K42</f>
        <v>0</v>
      </c>
      <c r="P42" s="213">
        <f>O42+D42+H42+L42</f>
        <v>0</v>
      </c>
      <c r="Q42" s="217">
        <f>P42+E42+I42+M42</f>
        <v>0</v>
      </c>
      <c r="R42"/>
      <c r="S42"/>
      <c r="T42"/>
      <c r="U42"/>
      <c r="V42" s="327">
        <f>'FRACCIÓN I 2016'!F12</f>
        <v>0</v>
      </c>
      <c r="W42" s="102">
        <v>0</v>
      </c>
      <c r="X42" s="102">
        <v>0</v>
      </c>
      <c r="Y42" s="102">
        <v>0</v>
      </c>
      <c r="Z42" s="102">
        <f>Z38+Z40</f>
        <v>0</v>
      </c>
      <c r="AA42"/>
      <c r="AB42"/>
      <c r="AC42"/>
      <c r="AD42"/>
      <c r="AE42"/>
      <c r="AF42"/>
      <c r="AG42"/>
      <c r="AH42"/>
    </row>
    <row r="43" spans="1:34" ht="13.5" thickTop="1" x14ac:dyDescent="0.2">
      <c r="A43" s="204"/>
      <c r="B43" s="248"/>
      <c r="C43" s="163"/>
      <c r="D43" s="205"/>
      <c r="E43" s="167"/>
      <c r="F43" s="205"/>
      <c r="G43" s="163"/>
      <c r="H43" s="205"/>
      <c r="I43" s="167"/>
      <c r="J43" s="205"/>
      <c r="K43" s="230"/>
      <c r="L43" s="206"/>
      <c r="M43" s="176"/>
      <c r="N43" s="206"/>
      <c r="O43" s="230"/>
      <c r="P43" s="206"/>
      <c r="Q43" s="209"/>
      <c r="R43" s="2"/>
      <c r="U43" s="10"/>
      <c r="V43" s="105"/>
      <c r="W43" s="105"/>
      <c r="X43" s="105"/>
    </row>
    <row r="44" spans="1:34" s="6" customFormat="1" ht="13.5" thickBot="1" x14ac:dyDescent="0.25">
      <c r="A44" s="220"/>
      <c r="B44" s="255"/>
      <c r="C44" s="256"/>
      <c r="D44" s="221"/>
      <c r="E44" s="257"/>
      <c r="F44" s="221"/>
      <c r="G44" s="256"/>
      <c r="H44" s="221"/>
      <c r="I44" s="257"/>
      <c r="J44" s="221"/>
      <c r="K44" s="258"/>
      <c r="L44" s="222"/>
      <c r="M44" s="259"/>
      <c r="N44" s="222"/>
      <c r="O44" s="258"/>
      <c r="P44" s="222"/>
      <c r="Q44" s="223"/>
      <c r="R44" s="2"/>
      <c r="AB44"/>
      <c r="AC44"/>
      <c r="AD44"/>
      <c r="AE44"/>
      <c r="AF44"/>
      <c r="AG44"/>
      <c r="AH44"/>
    </row>
    <row r="45" spans="1:34" s="6" customFormat="1" ht="15.75" x14ac:dyDescent="0.25">
      <c r="A45" s="204"/>
      <c r="B45" s="205"/>
      <c r="C45" s="205"/>
      <c r="D45" s="205"/>
      <c r="E45" s="205"/>
      <c r="F45" s="205"/>
      <c r="G45" s="205"/>
      <c r="H45" s="205"/>
      <c r="I45" s="205"/>
      <c r="J45" s="205"/>
      <c r="K45" s="206"/>
      <c r="L45" s="206"/>
      <c r="M45" s="206"/>
      <c r="N45" s="206"/>
      <c r="O45" s="206"/>
      <c r="P45" s="206"/>
      <c r="Q45" s="260"/>
      <c r="R45" s="2"/>
      <c r="T45" s="362"/>
      <c r="U45" s="577" t="s">
        <v>266</v>
      </c>
      <c r="V45" s="578"/>
      <c r="AB45"/>
      <c r="AC45"/>
      <c r="AD45"/>
      <c r="AE45"/>
      <c r="AF45"/>
      <c r="AG45"/>
      <c r="AH45"/>
    </row>
    <row r="46" spans="1:34" s="6" customFormat="1" x14ac:dyDescent="0.2">
      <c r="A46" s="204"/>
      <c r="B46" s="205"/>
      <c r="C46" s="205"/>
      <c r="D46" s="205"/>
      <c r="E46" s="205"/>
      <c r="F46" s="205"/>
      <c r="G46" s="205"/>
      <c r="H46" s="205"/>
      <c r="I46" s="205"/>
      <c r="J46" s="205"/>
      <c r="K46" s="206"/>
      <c r="L46" s="206"/>
      <c r="M46" s="206"/>
      <c r="N46" s="206"/>
      <c r="O46" s="206"/>
      <c r="P46" s="206"/>
      <c r="Q46" s="209"/>
      <c r="R46"/>
      <c r="T46" s="362"/>
      <c r="U46" s="363" t="s">
        <v>248</v>
      </c>
      <c r="V46" s="364"/>
      <c r="AB46"/>
      <c r="AC46"/>
      <c r="AD46"/>
      <c r="AE46"/>
      <c r="AF46"/>
      <c r="AG46"/>
      <c r="AH46"/>
    </row>
    <row r="47" spans="1:34" s="6" customFormat="1" ht="13.5" thickBot="1" x14ac:dyDescent="0.25">
      <c r="A47" s="322"/>
      <c r="B47" s="261" t="s">
        <v>20</v>
      </c>
      <c r="C47" s="262">
        <f>C12+C15+C18+C21+C24+C27+C30+C33+C36+C39+C42</f>
        <v>0</v>
      </c>
      <c r="D47" s="262">
        <f t="shared" ref="D47:E47" si="0">D12+D15+D18+D21+D24+D27+D30+D33+D36+D39+D42</f>
        <v>0</v>
      </c>
      <c r="E47" s="262">
        <f t="shared" si="0"/>
        <v>0</v>
      </c>
      <c r="F47" s="261"/>
      <c r="G47" s="262">
        <f>G12+G15+G18+G21+G24+G27+G30+G33+G36+G39+G42</f>
        <v>0</v>
      </c>
      <c r="H47" s="262">
        <f t="shared" ref="H47:I47" si="1">H12+H15+H18+H21+H24+H27+H30+H33+H36+H39+H42</f>
        <v>0</v>
      </c>
      <c r="I47" s="262">
        <f t="shared" si="1"/>
        <v>0</v>
      </c>
      <c r="J47" s="261"/>
      <c r="K47" s="262">
        <f>K12+K15+K18+K21+K24+K27+K30+K33+K36+K39+K42</f>
        <v>0</v>
      </c>
      <c r="L47" s="262">
        <f t="shared" ref="L47:M47" si="2">L12+L15+L18+L21+L24+L27+L30+L33+L36+L39+L42</f>
        <v>0</v>
      </c>
      <c r="M47" s="262">
        <f t="shared" si="2"/>
        <v>0</v>
      </c>
      <c r="N47" s="263"/>
      <c r="O47" s="262">
        <f>O12+O15+O18+O21+O24+O27+O30+O33+O36+O39+O42</f>
        <v>0</v>
      </c>
      <c r="P47" s="262">
        <f t="shared" ref="P47:Q47" si="3">P12+P15+P18+P21+P24+P27+P30+P33+P36+P39+P42</f>
        <v>0</v>
      </c>
      <c r="Q47" s="264">
        <f t="shared" si="3"/>
        <v>0</v>
      </c>
      <c r="R47"/>
      <c r="T47" s="362"/>
      <c r="U47" s="365"/>
      <c r="V47" s="366"/>
      <c r="AB47"/>
      <c r="AC47"/>
      <c r="AD47"/>
      <c r="AE47"/>
      <c r="AF47"/>
      <c r="AG47"/>
      <c r="AH47"/>
    </row>
    <row r="48" spans="1:34" s="6" customFormat="1" ht="13.5" thickTop="1" x14ac:dyDescent="0.2">
      <c r="C48" s="353"/>
      <c r="D48" s="353"/>
      <c r="E48" s="353"/>
      <c r="F48" s="353"/>
      <c r="G48" s="353"/>
      <c r="H48" s="353"/>
      <c r="I48" s="353"/>
      <c r="J48" s="353"/>
      <c r="K48" s="353"/>
      <c r="L48" s="353"/>
      <c r="M48" s="353"/>
      <c r="N48" s="353"/>
      <c r="O48" s="353"/>
      <c r="P48" s="353"/>
      <c r="Q48" s="333"/>
      <c r="R48" s="9"/>
      <c r="T48" s="362" t="s">
        <v>263</v>
      </c>
      <c r="U48" s="367" t="s">
        <v>52</v>
      </c>
      <c r="V48" s="368">
        <f>+M49</f>
        <v>0</v>
      </c>
      <c r="AB48"/>
      <c r="AC48"/>
      <c r="AD48"/>
      <c r="AE48"/>
      <c r="AF48"/>
      <c r="AG48"/>
      <c r="AH48"/>
    </row>
    <row r="49" spans="1:34" s="6" customFormat="1" x14ac:dyDescent="0.2">
      <c r="A49" s="322"/>
      <c r="B49" s="261" t="s">
        <v>19</v>
      </c>
      <c r="C49" s="332">
        <f>C47</f>
        <v>0</v>
      </c>
      <c r="D49" s="332">
        <f>D47+C49</f>
        <v>0</v>
      </c>
      <c r="E49" s="332">
        <f>E47+D49</f>
        <v>0</v>
      </c>
      <c r="F49" s="261"/>
      <c r="G49" s="332">
        <f>G47+E49</f>
        <v>0</v>
      </c>
      <c r="H49" s="332">
        <f>H47+G49</f>
        <v>0</v>
      </c>
      <c r="I49" s="332">
        <f>I47+H49</f>
        <v>0</v>
      </c>
      <c r="J49" s="261"/>
      <c r="K49" s="332">
        <f>K47+I49</f>
        <v>0</v>
      </c>
      <c r="L49" s="332">
        <f>L47+K49</f>
        <v>0</v>
      </c>
      <c r="M49" s="332">
        <f>M47+L49</f>
        <v>0</v>
      </c>
      <c r="N49" s="263"/>
      <c r="O49" s="332">
        <f>C47+G47+K47</f>
        <v>0</v>
      </c>
      <c r="P49" s="332">
        <f>D47+H47+L47+O49</f>
        <v>0</v>
      </c>
      <c r="Q49" s="334">
        <f>E47+I47+M47+P49</f>
        <v>0</v>
      </c>
      <c r="R49"/>
      <c r="T49" s="362"/>
      <c r="U49" s="367"/>
      <c r="V49" s="366"/>
      <c r="AB49"/>
      <c r="AC49" s="4"/>
      <c r="AD49" s="4"/>
      <c r="AE49" s="4"/>
      <c r="AF49" s="4"/>
      <c r="AG49" s="4"/>
      <c r="AH49" s="4"/>
    </row>
    <row r="50" spans="1:34" s="6" customFormat="1" x14ac:dyDescent="0.2">
      <c r="A50" s="322"/>
      <c r="B50" s="261"/>
      <c r="C50" s="261"/>
      <c r="D50" s="261"/>
      <c r="E50" s="261"/>
      <c r="F50" s="261"/>
      <c r="G50" s="261"/>
      <c r="H50" s="261"/>
      <c r="I50" s="261"/>
      <c r="J50" s="261"/>
      <c r="K50" s="261"/>
      <c r="L50" s="261"/>
      <c r="M50" s="261"/>
      <c r="N50" s="263"/>
      <c r="O50" s="261"/>
      <c r="P50" s="261"/>
      <c r="Q50" s="265"/>
      <c r="R50"/>
      <c r="T50" s="362" t="s">
        <v>263</v>
      </c>
      <c r="U50" s="367" t="s">
        <v>51</v>
      </c>
      <c r="V50" s="369">
        <f>+'FRACCIÓN II 1er 2016'!U54</f>
        <v>0</v>
      </c>
      <c r="AB50" s="4"/>
      <c r="AC50"/>
      <c r="AD50"/>
      <c r="AE50"/>
      <c r="AF50"/>
      <c r="AG50"/>
      <c r="AH50"/>
    </row>
    <row r="51" spans="1:34" x14ac:dyDescent="0.2">
      <c r="A51" s="329"/>
      <c r="B51" s="261" t="s">
        <v>139</v>
      </c>
      <c r="C51" s="267"/>
      <c r="D51" s="268"/>
      <c r="E51" s="268">
        <f>C47+D47+E47</f>
        <v>0</v>
      </c>
      <c r="F51" s="267"/>
      <c r="G51" s="267"/>
      <c r="H51" s="268"/>
      <c r="I51" s="268">
        <f>G47+H47+I47</f>
        <v>0</v>
      </c>
      <c r="J51" s="267"/>
      <c r="K51" s="267"/>
      <c r="L51" s="268"/>
      <c r="M51" s="268">
        <f>K47+L47+M47</f>
        <v>0</v>
      </c>
      <c r="N51" s="267"/>
      <c r="O51" s="267"/>
      <c r="P51" s="268"/>
      <c r="Q51" s="269">
        <f>E51+I51+M51</f>
        <v>0</v>
      </c>
      <c r="T51" s="370"/>
      <c r="U51" s="371"/>
      <c r="V51" s="372"/>
    </row>
    <row r="52" spans="1:34" x14ac:dyDescent="0.2">
      <c r="A52" s="204"/>
      <c r="B52" s="205"/>
      <c r="C52" s="205"/>
      <c r="D52" s="205"/>
      <c r="E52" s="205"/>
      <c r="F52" s="205"/>
      <c r="G52" s="205"/>
      <c r="H52" s="205"/>
      <c r="I52" s="205"/>
      <c r="J52" s="205"/>
      <c r="K52" s="205"/>
      <c r="L52" s="205"/>
      <c r="M52" s="205"/>
      <c r="N52" s="205"/>
      <c r="O52" s="205"/>
      <c r="P52" s="205"/>
      <c r="Q52" s="254"/>
      <c r="T52" s="370" t="s">
        <v>264</v>
      </c>
      <c r="U52" s="367" t="s">
        <v>53</v>
      </c>
      <c r="V52" s="373">
        <f>+'FRACCIÓN I 2016'!F50</f>
        <v>0</v>
      </c>
    </row>
    <row r="53" spans="1:34" x14ac:dyDescent="0.2">
      <c r="A53" s="272"/>
      <c r="B53" s="126"/>
      <c r="C53" s="126"/>
      <c r="D53" s="126"/>
      <c r="E53" s="126"/>
      <c r="F53" s="126"/>
      <c r="G53" s="126"/>
      <c r="H53" s="126"/>
      <c r="I53" s="126"/>
      <c r="J53" s="126"/>
      <c r="K53" s="126"/>
      <c r="L53" s="126"/>
      <c r="M53" s="126"/>
      <c r="N53" s="126"/>
      <c r="O53" s="126"/>
      <c r="P53" s="126"/>
      <c r="Q53" s="273"/>
      <c r="T53" s="370"/>
      <c r="U53" s="365"/>
      <c r="V53" s="366"/>
    </row>
    <row r="54" spans="1:34" ht="13.5" thickBot="1" x14ac:dyDescent="0.25">
      <c r="A54" s="274"/>
      <c r="B54" s="275"/>
      <c r="C54" s="275"/>
      <c r="D54" s="275"/>
      <c r="E54" s="275"/>
      <c r="F54" s="275"/>
      <c r="G54" s="275"/>
      <c r="H54" s="275"/>
      <c r="I54" s="275"/>
      <c r="J54" s="275"/>
      <c r="K54" s="275"/>
      <c r="L54" s="275"/>
      <c r="M54" s="275"/>
      <c r="N54" s="275"/>
      <c r="O54" s="275"/>
      <c r="P54" s="275"/>
      <c r="Q54" s="276"/>
      <c r="T54" s="374" t="s">
        <v>265</v>
      </c>
      <c r="U54" s="365"/>
      <c r="V54" s="375">
        <f>+V48+V50-V52</f>
        <v>0</v>
      </c>
    </row>
    <row r="55" spans="1:34" x14ac:dyDescent="0.2">
      <c r="T55" s="376"/>
      <c r="U55" s="377"/>
      <c r="V55" s="378"/>
    </row>
  </sheetData>
  <mergeCells count="39">
    <mergeCell ref="U45:V45"/>
    <mergeCell ref="B36:B37"/>
    <mergeCell ref="V7:X8"/>
    <mergeCell ref="Y7:AA8"/>
    <mergeCell ref="S5:AA5"/>
    <mergeCell ref="B18:B19"/>
    <mergeCell ref="B33:B34"/>
    <mergeCell ref="Z24:Z27"/>
    <mergeCell ref="A6:M6"/>
    <mergeCell ref="O6:Q6"/>
    <mergeCell ref="S7:U8"/>
    <mergeCell ref="A7:A9"/>
    <mergeCell ref="B7:B9"/>
    <mergeCell ref="O7:Q8"/>
    <mergeCell ref="C7:M7"/>
    <mergeCell ref="C8:E8"/>
    <mergeCell ref="G8:I8"/>
    <mergeCell ref="A1:Q1"/>
    <mergeCell ref="A2:Q2"/>
    <mergeCell ref="A3:Q3"/>
    <mergeCell ref="A4:Q4"/>
    <mergeCell ref="A5:Q5"/>
    <mergeCell ref="K8:M8"/>
    <mergeCell ref="S2:AA2"/>
    <mergeCell ref="S9:U9"/>
    <mergeCell ref="V9:X9"/>
    <mergeCell ref="Y9:AA9"/>
    <mergeCell ref="U22:Y22"/>
    <mergeCell ref="S4:AA4"/>
    <mergeCell ref="S6:U6"/>
    <mergeCell ref="V6:X6"/>
    <mergeCell ref="Y6:AA6"/>
    <mergeCell ref="S20:AA20"/>
    <mergeCell ref="V36:Y36"/>
    <mergeCell ref="Z36:Z37"/>
    <mergeCell ref="AC5:AH7"/>
    <mergeCell ref="AB7:AB8"/>
    <mergeCell ref="X24:X27"/>
    <mergeCell ref="Y24:Y27"/>
  </mergeCells>
  <printOptions horizontalCentered="1"/>
  <pageMargins left="0.78740157480314965" right="0.39370078740157483" top="0.39370078740157483" bottom="0.39370078740157483" header="0.31496062992125984" footer="0.31496062992125984"/>
  <pageSetup scale="30" fitToHeight="2" orientation="landscape"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NOTA</vt:lpstr>
      <vt:lpstr>HOJA DE TRABAJO DE LA UPE</vt:lpstr>
      <vt:lpstr>Hoja1</vt:lpstr>
      <vt:lpstr>FRACCIÓN I 2016</vt:lpstr>
      <vt:lpstr>FRACCIÓN II 1er 2016</vt:lpstr>
      <vt:lpstr>FRACCION II  2do 2016</vt:lpstr>
      <vt:lpstr>FRACCIÓN II  3er 2016</vt:lpstr>
      <vt:lpstr>FRACCIÓN II   4to 2016</vt:lpstr>
      <vt:lpstr>FRACCIÓN III 1er 2016</vt:lpstr>
      <vt:lpstr>FRACCIÓN III 2do 2016 </vt:lpstr>
      <vt:lpstr>FRACCIÓN III 3er 2016</vt:lpstr>
      <vt:lpstr>FRACCIÓN III 4to 2016</vt:lpstr>
      <vt:lpstr>'FRACCIÓN I 2016'!Área_de_impresión</vt:lpstr>
      <vt:lpstr>'FRACCIÓN II   4to 2016'!Área_de_impresión</vt:lpstr>
      <vt:lpstr>'FRACCION II  2do 2016'!Área_de_impresión</vt:lpstr>
      <vt:lpstr>'FRACCIÓN II  3er 2016'!Área_de_impresión</vt:lpstr>
      <vt:lpstr>'FRACCIÓN II 1er 2016'!Área_de_impresión</vt:lpstr>
      <vt:lpstr>'FRACCIÓN III 1er 2016'!Área_de_impresión</vt:lpstr>
      <vt:lpstr>'FRACCIÓN III 2do 2016 '!Área_de_impresión</vt:lpstr>
      <vt:lpstr>'FRACCIÓN III 3er 2016'!Área_de_impresión</vt:lpstr>
      <vt:lpstr>'FRACCIÓN III 4to 2016'!Área_de_impresión</vt:lpstr>
      <vt:lpstr>'HOJA DE TRABAJO DE LA UPE'!Área_de_impresión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DIEGO SANTIAGO BRAVO MONDRAGON</cp:lastModifiedBy>
  <cp:lastPrinted>2016-02-26T16:54:39Z</cp:lastPrinted>
  <dcterms:created xsi:type="dcterms:W3CDTF">1996-11-27T10:00:04Z</dcterms:created>
  <dcterms:modified xsi:type="dcterms:W3CDTF">2016-02-26T16:54:48Z</dcterms:modified>
</cp:coreProperties>
</file>