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ego.bravom\Desktop\"/>
    </mc:Choice>
  </mc:AlternateContent>
  <bookViews>
    <workbookView xWindow="0" yWindow="0" windowWidth="23970" windowHeight="2820" tabRatio="817" firstSheet="1" activeTab="1"/>
  </bookViews>
  <sheets>
    <sheet name="Hoja1" sheetId="20" state="hidden" r:id="rId1"/>
    <sheet name="NOTA" sheetId="21" r:id="rId2"/>
    <sheet name="HOJA DE TRABAJO DEL ORGANISMO" sheetId="5" r:id="rId3"/>
    <sheet name="FRACCIÓN I 2016" sheetId="9" r:id="rId4"/>
    <sheet name="Fracción II 1er 2016" sheetId="8" r:id="rId5"/>
    <sheet name="Fracción II 2do 2016" sheetId="14" r:id="rId6"/>
    <sheet name="Fracción II 3er 2016" sheetId="13" r:id="rId7"/>
    <sheet name="Fracción II 4to 2016" sheetId="12" r:id="rId8"/>
    <sheet name="FRACCIÓN III 1er 2016" sheetId="7" r:id="rId9"/>
    <sheet name="FRACCIÓN III 2do 2016 " sheetId="6" r:id="rId10"/>
    <sheet name="FRACCIÓN III 3er 2016" sheetId="10" r:id="rId11"/>
    <sheet name="FRACCIÓN III 4to 2016" sheetId="11" r:id="rId12"/>
    <sheet name="E R 1er 2016" sheetId="15" r:id="rId13"/>
    <sheet name="E R 2do 2016" sheetId="18" r:id="rId14"/>
    <sheet name="E R 3er 2016" sheetId="17" r:id="rId15"/>
    <sheet name="E R 4to 2016" sheetId="16" r:id="rId16"/>
  </sheets>
  <definedNames>
    <definedName name="_xlnm._FilterDatabase" localSheetId="0" hidden="1">Hoja1!$A$1:$E$11</definedName>
    <definedName name="_xlnm.Print_Area" localSheetId="12">'E R 1er 2016'!$A$1:$H$51</definedName>
    <definedName name="_xlnm.Print_Area" localSheetId="13">'E R 2do 2016'!$A$1:$H$51</definedName>
    <definedName name="_xlnm.Print_Area" localSheetId="14">'E R 3er 2016'!$A$1:$H$51</definedName>
    <definedName name="_xlnm.Print_Area" localSheetId="15">'E R 4to 2016'!$A$1:$H$51</definedName>
    <definedName name="_xlnm.Print_Area" localSheetId="4">'Fracción II 1er 2016'!$A$1:$U$68</definedName>
    <definedName name="_xlnm.Print_Area" localSheetId="5">'Fracción II 2do 2016'!$A$1:$U$68</definedName>
    <definedName name="_xlnm.Print_Area" localSheetId="6">'Fracción II 3er 2016'!$A$1:$U$68</definedName>
    <definedName name="_xlnm.Print_Area" localSheetId="7">'Fracción II 4to 2016'!$A$1:$U$68</definedName>
  </definedNames>
  <calcPr calcId="152511"/>
</workbook>
</file>

<file path=xl/calcChain.xml><?xml version="1.0" encoding="utf-8"?>
<calcChain xmlns="http://schemas.openxmlformats.org/spreadsheetml/2006/main">
  <c r="G31" i="18" l="1"/>
  <c r="G30" i="18"/>
  <c r="G29" i="18"/>
  <c r="G28" i="18"/>
  <c r="T61" i="14"/>
  <c r="S61" i="14"/>
  <c r="R61" i="14"/>
  <c r="U61" i="14" s="1"/>
  <c r="T60" i="14"/>
  <c r="S60" i="14"/>
  <c r="R60" i="14"/>
  <c r="U60" i="14" s="1"/>
  <c r="T59" i="14"/>
  <c r="S59" i="14"/>
  <c r="R59" i="14"/>
  <c r="U59" i="14" s="1"/>
  <c r="T58" i="14"/>
  <c r="S58" i="14"/>
  <c r="U58" i="14" s="1"/>
  <c r="R58" i="14"/>
  <c r="T57" i="14"/>
  <c r="S57" i="14"/>
  <c r="U57" i="14" s="1"/>
  <c r="R57" i="14"/>
  <c r="T56" i="14"/>
  <c r="S56" i="14"/>
  <c r="R56" i="14"/>
  <c r="U56" i="14" s="1"/>
  <c r="T55" i="14"/>
  <c r="S55" i="14"/>
  <c r="R55" i="14"/>
  <c r="U55" i="14" s="1"/>
  <c r="T54" i="14"/>
  <c r="S54" i="14"/>
  <c r="R54" i="14"/>
  <c r="U54" i="14" s="1"/>
  <c r="T53" i="14"/>
  <c r="S53" i="14"/>
  <c r="R53" i="14"/>
  <c r="U53" i="14" s="1"/>
  <c r="T52" i="14"/>
  <c r="S52" i="14"/>
  <c r="R52" i="14"/>
  <c r="U52" i="14" s="1"/>
  <c r="T51" i="14"/>
  <c r="S51" i="14"/>
  <c r="R51" i="14"/>
  <c r="U51" i="14" s="1"/>
  <c r="T50" i="14"/>
  <c r="S50" i="14"/>
  <c r="R50" i="14"/>
  <c r="U50" i="14" s="1"/>
  <c r="T49" i="14"/>
  <c r="S49" i="14"/>
  <c r="R49" i="14"/>
  <c r="U49" i="14" s="1"/>
  <c r="T48" i="14"/>
  <c r="S48" i="14"/>
  <c r="R48" i="14"/>
  <c r="U48" i="14" s="1"/>
  <c r="T47" i="14"/>
  <c r="S47" i="14"/>
  <c r="R47" i="14"/>
  <c r="U47" i="14" s="1"/>
  <c r="T46" i="14"/>
  <c r="S46" i="14"/>
  <c r="R46" i="14"/>
  <c r="U46" i="14" s="1"/>
  <c r="T45" i="14"/>
  <c r="S45" i="14"/>
  <c r="R45" i="14"/>
  <c r="U45" i="14" s="1"/>
  <c r="T44" i="14"/>
  <c r="S44" i="14"/>
  <c r="R44" i="14"/>
  <c r="U44" i="14" s="1"/>
  <c r="T43" i="14"/>
  <c r="S43" i="14"/>
  <c r="R43" i="14"/>
  <c r="U43" i="14" s="1"/>
  <c r="T42" i="14"/>
  <c r="S42" i="14"/>
  <c r="R42" i="14"/>
  <c r="U42" i="14" s="1"/>
  <c r="T41" i="14"/>
  <c r="S41" i="14"/>
  <c r="R41" i="14"/>
  <c r="U41" i="14" s="1"/>
  <c r="T40" i="14"/>
  <c r="S40" i="14"/>
  <c r="R40" i="14"/>
  <c r="U40" i="14" s="1"/>
  <c r="T39" i="14"/>
  <c r="S39" i="14"/>
  <c r="R39" i="14"/>
  <c r="U39" i="14" s="1"/>
  <c r="T38" i="14"/>
  <c r="S38" i="14"/>
  <c r="R38" i="14"/>
  <c r="U38" i="14" s="1"/>
  <c r="T37" i="14"/>
  <c r="S37" i="14"/>
  <c r="R37" i="14"/>
  <c r="U37" i="14" s="1"/>
  <c r="T36" i="14"/>
  <c r="S36" i="14"/>
  <c r="U36" i="14" s="1"/>
  <c r="R36" i="14"/>
  <c r="T35" i="14"/>
  <c r="S35" i="14"/>
  <c r="U35" i="14" s="1"/>
  <c r="R35" i="14"/>
  <c r="T34" i="14"/>
  <c r="S34" i="14"/>
  <c r="U34" i="14" s="1"/>
  <c r="R34" i="14"/>
  <c r="T33" i="14"/>
  <c r="S33" i="14"/>
  <c r="U33" i="14" s="1"/>
  <c r="R33" i="14"/>
  <c r="T32" i="14"/>
  <c r="S32" i="14"/>
  <c r="U32" i="14" s="1"/>
  <c r="R32" i="14"/>
  <c r="T31" i="14"/>
  <c r="S31" i="14"/>
  <c r="U31" i="14" s="1"/>
  <c r="R31" i="14"/>
  <c r="T30" i="14"/>
  <c r="S30" i="14"/>
  <c r="U30" i="14" s="1"/>
  <c r="R30" i="14"/>
  <c r="T29" i="14"/>
  <c r="S29" i="14"/>
  <c r="U29" i="14" s="1"/>
  <c r="R29" i="14"/>
  <c r="T28" i="14"/>
  <c r="S28" i="14"/>
  <c r="R28" i="14"/>
  <c r="U28" i="14" s="1"/>
  <c r="T27" i="14"/>
  <c r="S27" i="14"/>
  <c r="R27" i="14"/>
  <c r="U27" i="14" s="1"/>
  <c r="T26" i="14"/>
  <c r="S26" i="14"/>
  <c r="R26" i="14"/>
  <c r="U26" i="14" s="1"/>
  <c r="T25" i="14"/>
  <c r="S25" i="14"/>
  <c r="R25" i="14"/>
  <c r="U25" i="14" s="1"/>
  <c r="T24" i="14"/>
  <c r="S24" i="14"/>
  <c r="R24" i="14"/>
  <c r="U24" i="14" s="1"/>
  <c r="T23" i="14"/>
  <c r="S23" i="14"/>
  <c r="R23" i="14"/>
  <c r="U23" i="14" s="1"/>
  <c r="T22" i="14"/>
  <c r="S22" i="14"/>
  <c r="R22" i="14"/>
  <c r="U22" i="14" s="1"/>
  <c r="T21" i="14"/>
  <c r="S21" i="14"/>
  <c r="R21" i="14"/>
  <c r="U21" i="14" s="1"/>
  <c r="T20" i="14"/>
  <c r="S20" i="14"/>
  <c r="R20" i="14"/>
  <c r="U20" i="14" s="1"/>
  <c r="T19" i="14"/>
  <c r="S19" i="14"/>
  <c r="R19" i="14"/>
  <c r="U19" i="14" s="1"/>
  <c r="T18" i="14"/>
  <c r="S18" i="14"/>
  <c r="R18" i="14"/>
  <c r="T17" i="14"/>
  <c r="S17" i="14"/>
  <c r="R17" i="14"/>
  <c r="T16" i="14"/>
  <c r="S16" i="14"/>
  <c r="R16" i="14"/>
  <c r="T15" i="14"/>
  <c r="S15" i="14"/>
  <c r="R15" i="14"/>
  <c r="U15" i="14" s="1"/>
  <c r="T14" i="14"/>
  <c r="S14" i="14"/>
  <c r="R14" i="14"/>
  <c r="T13" i="14"/>
  <c r="S13" i="14"/>
  <c r="R13" i="14"/>
  <c r="U13" i="14" s="1"/>
  <c r="T61" i="13"/>
  <c r="S61" i="13"/>
  <c r="R61" i="13"/>
  <c r="U61" i="13" s="1"/>
  <c r="T60" i="13"/>
  <c r="S60" i="13"/>
  <c r="R60" i="13"/>
  <c r="U60" i="13" s="1"/>
  <c r="T59" i="13"/>
  <c r="S59" i="13"/>
  <c r="R59" i="13"/>
  <c r="U59" i="13" s="1"/>
  <c r="T58" i="13"/>
  <c r="S58" i="13"/>
  <c r="R58" i="13"/>
  <c r="U58" i="13" s="1"/>
  <c r="T57" i="13"/>
  <c r="S57" i="13"/>
  <c r="R57" i="13"/>
  <c r="U57" i="13" s="1"/>
  <c r="T56" i="13"/>
  <c r="S56" i="13"/>
  <c r="R56" i="13"/>
  <c r="U56" i="13" s="1"/>
  <c r="T55" i="13"/>
  <c r="S55" i="13"/>
  <c r="R55" i="13"/>
  <c r="U55" i="13" s="1"/>
  <c r="T54" i="13"/>
  <c r="S54" i="13"/>
  <c r="R54" i="13"/>
  <c r="U54" i="13" s="1"/>
  <c r="T53" i="13"/>
  <c r="S53" i="13"/>
  <c r="R53" i="13"/>
  <c r="U53" i="13" s="1"/>
  <c r="T52" i="13"/>
  <c r="S52" i="13"/>
  <c r="R52" i="13"/>
  <c r="U52" i="13" s="1"/>
  <c r="T51" i="13"/>
  <c r="S51" i="13"/>
  <c r="R51" i="13"/>
  <c r="U51" i="13" s="1"/>
  <c r="T50" i="13"/>
  <c r="S50" i="13"/>
  <c r="R50" i="13"/>
  <c r="U50" i="13" s="1"/>
  <c r="T49" i="13"/>
  <c r="S49" i="13"/>
  <c r="R49" i="13"/>
  <c r="U49" i="13" s="1"/>
  <c r="T48" i="13"/>
  <c r="S48" i="13"/>
  <c r="R48" i="13"/>
  <c r="U48" i="13" s="1"/>
  <c r="T47" i="13"/>
  <c r="S47" i="13"/>
  <c r="R47" i="13"/>
  <c r="U47" i="13" s="1"/>
  <c r="T46" i="13"/>
  <c r="S46" i="13"/>
  <c r="R46" i="13"/>
  <c r="U46" i="13" s="1"/>
  <c r="T45" i="13"/>
  <c r="S45" i="13"/>
  <c r="R45" i="13"/>
  <c r="U45" i="13" s="1"/>
  <c r="T44" i="13"/>
  <c r="S44" i="13"/>
  <c r="R44" i="13"/>
  <c r="U44" i="13" s="1"/>
  <c r="T43" i="13"/>
  <c r="S43" i="13"/>
  <c r="R43" i="13"/>
  <c r="U43" i="13" s="1"/>
  <c r="T42" i="13"/>
  <c r="S42" i="13"/>
  <c r="R42" i="13"/>
  <c r="U42" i="13" s="1"/>
  <c r="T41" i="13"/>
  <c r="S41" i="13"/>
  <c r="R41" i="13"/>
  <c r="U41" i="13" s="1"/>
  <c r="T40" i="13"/>
  <c r="S40" i="13"/>
  <c r="R40" i="13"/>
  <c r="U40" i="13" s="1"/>
  <c r="T39" i="13"/>
  <c r="S39" i="13"/>
  <c r="R39" i="13"/>
  <c r="U39" i="13" s="1"/>
  <c r="T38" i="13"/>
  <c r="S38" i="13"/>
  <c r="R38" i="13"/>
  <c r="U38" i="13" s="1"/>
  <c r="T37" i="13"/>
  <c r="S37" i="13"/>
  <c r="R37" i="13"/>
  <c r="U37" i="13" s="1"/>
  <c r="T36" i="13"/>
  <c r="S36" i="13"/>
  <c r="R36" i="13"/>
  <c r="U36" i="13" s="1"/>
  <c r="T35" i="13"/>
  <c r="S35" i="13"/>
  <c r="R35" i="13"/>
  <c r="U35" i="13" s="1"/>
  <c r="T34" i="13"/>
  <c r="S34" i="13"/>
  <c r="R34" i="13"/>
  <c r="U34" i="13" s="1"/>
  <c r="T33" i="13"/>
  <c r="S33" i="13"/>
  <c r="R33" i="13"/>
  <c r="U33" i="13" s="1"/>
  <c r="T32" i="13"/>
  <c r="S32" i="13"/>
  <c r="R32" i="13"/>
  <c r="U32" i="13" s="1"/>
  <c r="T31" i="13"/>
  <c r="S31" i="13"/>
  <c r="R31" i="13"/>
  <c r="U31" i="13" s="1"/>
  <c r="T30" i="13"/>
  <c r="S30" i="13"/>
  <c r="R30" i="13"/>
  <c r="U30" i="13" s="1"/>
  <c r="T29" i="13"/>
  <c r="S29" i="13"/>
  <c r="R29" i="13"/>
  <c r="U29" i="13" s="1"/>
  <c r="T28" i="13"/>
  <c r="S28" i="13"/>
  <c r="R28" i="13"/>
  <c r="U28" i="13" s="1"/>
  <c r="T27" i="13"/>
  <c r="S27" i="13"/>
  <c r="R27" i="13"/>
  <c r="U27" i="13" s="1"/>
  <c r="T26" i="13"/>
  <c r="S26" i="13"/>
  <c r="R26" i="13"/>
  <c r="U26" i="13" s="1"/>
  <c r="T25" i="13"/>
  <c r="S25" i="13"/>
  <c r="R25" i="13"/>
  <c r="U25" i="13" s="1"/>
  <c r="T24" i="13"/>
  <c r="S24" i="13"/>
  <c r="R24" i="13"/>
  <c r="U24" i="13" s="1"/>
  <c r="T23" i="13"/>
  <c r="S23" i="13"/>
  <c r="R23" i="13"/>
  <c r="U23" i="13" s="1"/>
  <c r="T22" i="13"/>
  <c r="S22" i="13"/>
  <c r="R22" i="13"/>
  <c r="U22" i="13" s="1"/>
  <c r="T21" i="13"/>
  <c r="S21" i="13"/>
  <c r="R21" i="13"/>
  <c r="U21" i="13" s="1"/>
  <c r="T20" i="13"/>
  <c r="S20" i="13"/>
  <c r="R20" i="13"/>
  <c r="U20" i="13" s="1"/>
  <c r="T19" i="13"/>
  <c r="S19" i="13"/>
  <c r="R19" i="13"/>
  <c r="U19" i="13" s="1"/>
  <c r="T18" i="13"/>
  <c r="S18" i="13"/>
  <c r="R18" i="13"/>
  <c r="T17" i="13"/>
  <c r="S17" i="13"/>
  <c r="R17" i="13"/>
  <c r="U17" i="13" s="1"/>
  <c r="T16" i="13"/>
  <c r="S16" i="13"/>
  <c r="R16" i="13"/>
  <c r="U16" i="13" s="1"/>
  <c r="T15" i="13"/>
  <c r="S15" i="13"/>
  <c r="R15" i="13"/>
  <c r="U15" i="13" s="1"/>
  <c r="T14" i="13"/>
  <c r="S14" i="13"/>
  <c r="R14" i="13"/>
  <c r="U14" i="13" s="1"/>
  <c r="T13" i="13"/>
  <c r="S13" i="13"/>
  <c r="R13" i="13"/>
  <c r="T61" i="12"/>
  <c r="S61" i="12"/>
  <c r="R61" i="12"/>
  <c r="U61" i="12" s="1"/>
  <c r="T60" i="12"/>
  <c r="S60" i="12"/>
  <c r="R60" i="12"/>
  <c r="U60" i="12" s="1"/>
  <c r="T59" i="12"/>
  <c r="S59" i="12"/>
  <c r="R59" i="12"/>
  <c r="U59" i="12" s="1"/>
  <c r="T58" i="12"/>
  <c r="S58" i="12"/>
  <c r="R58" i="12"/>
  <c r="U58" i="12" s="1"/>
  <c r="T57" i="12"/>
  <c r="S57" i="12"/>
  <c r="U57" i="12" s="1"/>
  <c r="R57" i="12"/>
  <c r="T56" i="12"/>
  <c r="S56" i="12"/>
  <c r="U56" i="12" s="1"/>
  <c r="R56" i="12"/>
  <c r="T55" i="12"/>
  <c r="S55" i="12"/>
  <c r="U55" i="12" s="1"/>
  <c r="R55" i="12"/>
  <c r="T54" i="12"/>
  <c r="S54" i="12"/>
  <c r="U54" i="12" s="1"/>
  <c r="R54" i="12"/>
  <c r="T53" i="12"/>
  <c r="S53" i="12"/>
  <c r="U53" i="12" s="1"/>
  <c r="R53" i="12"/>
  <c r="T52" i="12"/>
  <c r="S52" i="12"/>
  <c r="U52" i="12" s="1"/>
  <c r="R52" i="12"/>
  <c r="T51" i="12"/>
  <c r="S51" i="12"/>
  <c r="U51" i="12" s="1"/>
  <c r="R51" i="12"/>
  <c r="T50" i="12"/>
  <c r="S50" i="12"/>
  <c r="U50" i="12" s="1"/>
  <c r="R50" i="12"/>
  <c r="T49" i="12"/>
  <c r="S49" i="12"/>
  <c r="U49" i="12" s="1"/>
  <c r="R49" i="12"/>
  <c r="T48" i="12"/>
  <c r="S48" i="12"/>
  <c r="U48" i="12" s="1"/>
  <c r="R48" i="12"/>
  <c r="T47" i="12"/>
  <c r="S47" i="12"/>
  <c r="U47" i="12" s="1"/>
  <c r="R47" i="12"/>
  <c r="T46" i="12"/>
  <c r="S46" i="12"/>
  <c r="U46" i="12" s="1"/>
  <c r="R46" i="12"/>
  <c r="T45" i="12"/>
  <c r="S45" i="12"/>
  <c r="U45" i="12" s="1"/>
  <c r="R45" i="12"/>
  <c r="T44" i="12"/>
  <c r="S44" i="12"/>
  <c r="U44" i="12" s="1"/>
  <c r="R44" i="12"/>
  <c r="T43" i="12"/>
  <c r="S43" i="12"/>
  <c r="U43" i="12" s="1"/>
  <c r="R43" i="12"/>
  <c r="T42" i="12"/>
  <c r="S42" i="12"/>
  <c r="R42" i="12"/>
  <c r="U42" i="12" s="1"/>
  <c r="T41" i="12"/>
  <c r="S41" i="12"/>
  <c r="R41" i="12"/>
  <c r="U41" i="12" s="1"/>
  <c r="T40" i="12"/>
  <c r="S40" i="12"/>
  <c r="R40" i="12"/>
  <c r="U40" i="12" s="1"/>
  <c r="T39" i="12"/>
  <c r="S39" i="12"/>
  <c r="U39" i="12" s="1"/>
  <c r="R39" i="12"/>
  <c r="T38" i="12"/>
  <c r="S38" i="12"/>
  <c r="U38" i="12" s="1"/>
  <c r="R38" i="12"/>
  <c r="T37" i="12"/>
  <c r="S37" i="12"/>
  <c r="U37" i="12" s="1"/>
  <c r="R37" i="12"/>
  <c r="T36" i="12"/>
  <c r="S36" i="12"/>
  <c r="U36" i="12" s="1"/>
  <c r="R36" i="12"/>
  <c r="T35" i="12"/>
  <c r="S35" i="12"/>
  <c r="U35" i="12" s="1"/>
  <c r="R35" i="12"/>
  <c r="T34" i="12"/>
  <c r="S34" i="12"/>
  <c r="U34" i="12" s="1"/>
  <c r="R34" i="12"/>
  <c r="T33" i="12"/>
  <c r="S33" i="12"/>
  <c r="U33" i="12" s="1"/>
  <c r="R33" i="12"/>
  <c r="T32" i="12"/>
  <c r="S32" i="12"/>
  <c r="R32" i="12"/>
  <c r="U32" i="12" s="1"/>
  <c r="T31" i="12"/>
  <c r="S31" i="12"/>
  <c r="R31" i="12"/>
  <c r="U31" i="12" s="1"/>
  <c r="T30" i="12"/>
  <c r="S30" i="12"/>
  <c r="R30" i="12"/>
  <c r="U30" i="12" s="1"/>
  <c r="T29" i="12"/>
  <c r="S29" i="12"/>
  <c r="U29" i="12" s="1"/>
  <c r="R29" i="12"/>
  <c r="T28" i="12"/>
  <c r="S28" i="12"/>
  <c r="U28" i="12" s="1"/>
  <c r="R28" i="12"/>
  <c r="T27" i="12"/>
  <c r="S27" i="12"/>
  <c r="U27" i="12" s="1"/>
  <c r="R27" i="12"/>
  <c r="T26" i="12"/>
  <c r="S26" i="12"/>
  <c r="U26" i="12" s="1"/>
  <c r="R26" i="12"/>
  <c r="T25" i="12"/>
  <c r="S25" i="12"/>
  <c r="U25" i="12" s="1"/>
  <c r="R25" i="12"/>
  <c r="T24" i="12"/>
  <c r="S24" i="12"/>
  <c r="U24" i="12" s="1"/>
  <c r="R24" i="12"/>
  <c r="T23" i="12"/>
  <c r="S23" i="12"/>
  <c r="U23" i="12" s="1"/>
  <c r="R23" i="12"/>
  <c r="T22" i="12"/>
  <c r="S22" i="12"/>
  <c r="U22" i="12" s="1"/>
  <c r="R22" i="12"/>
  <c r="T21" i="12"/>
  <c r="S21" i="12"/>
  <c r="U21" i="12" s="1"/>
  <c r="R21" i="12"/>
  <c r="T20" i="12"/>
  <c r="S20" i="12"/>
  <c r="U20" i="12" s="1"/>
  <c r="R20" i="12"/>
  <c r="T19" i="12"/>
  <c r="S19" i="12"/>
  <c r="U19" i="12" s="1"/>
  <c r="R19" i="12"/>
  <c r="T18" i="12"/>
  <c r="S18" i="12"/>
  <c r="R18" i="12"/>
  <c r="T17" i="12"/>
  <c r="S17" i="12"/>
  <c r="U17" i="12" s="1"/>
  <c r="R17" i="12"/>
  <c r="T16" i="12"/>
  <c r="S16" i="12"/>
  <c r="R16" i="12"/>
  <c r="T15" i="12"/>
  <c r="S15" i="12"/>
  <c r="U15" i="12" s="1"/>
  <c r="R15" i="12"/>
  <c r="T14" i="12"/>
  <c r="S14" i="12"/>
  <c r="R14" i="12"/>
  <c r="T13" i="12"/>
  <c r="S13" i="12"/>
  <c r="U13" i="12" s="1"/>
  <c r="R13" i="12"/>
  <c r="T61" i="8"/>
  <c r="S61" i="8"/>
  <c r="R61" i="8"/>
  <c r="U61" i="8" s="1"/>
  <c r="T60" i="8"/>
  <c r="S60" i="8"/>
  <c r="R60" i="8"/>
  <c r="U60" i="8" s="1"/>
  <c r="T59" i="8"/>
  <c r="S59" i="8"/>
  <c r="R59" i="8"/>
  <c r="U59" i="8" s="1"/>
  <c r="T58" i="8"/>
  <c r="S58" i="8"/>
  <c r="R58" i="8"/>
  <c r="U58" i="8" s="1"/>
  <c r="T57" i="8"/>
  <c r="S57" i="8"/>
  <c r="R57" i="8"/>
  <c r="U57" i="8" s="1"/>
  <c r="T56" i="8"/>
  <c r="S56" i="8"/>
  <c r="R56" i="8"/>
  <c r="U56" i="8" s="1"/>
  <c r="T55" i="8"/>
  <c r="S55" i="8"/>
  <c r="R55" i="8"/>
  <c r="U55" i="8" s="1"/>
  <c r="T54" i="8"/>
  <c r="S54" i="8"/>
  <c r="R54" i="8"/>
  <c r="U54" i="8" s="1"/>
  <c r="T53" i="8"/>
  <c r="S53" i="8"/>
  <c r="U53" i="8" s="1"/>
  <c r="R53" i="8"/>
  <c r="T52" i="8"/>
  <c r="S52" i="8"/>
  <c r="U52" i="8" s="1"/>
  <c r="R52" i="8"/>
  <c r="T51" i="8"/>
  <c r="S51" i="8"/>
  <c r="U51" i="8" s="1"/>
  <c r="R51" i="8"/>
  <c r="T50" i="8"/>
  <c r="S50" i="8"/>
  <c r="U50" i="8" s="1"/>
  <c r="R50" i="8"/>
  <c r="T49" i="8"/>
  <c r="S49" i="8"/>
  <c r="U49" i="8" s="1"/>
  <c r="R49" i="8"/>
  <c r="T48" i="8"/>
  <c r="S48" i="8"/>
  <c r="U48" i="8" s="1"/>
  <c r="R48" i="8"/>
  <c r="T47" i="8"/>
  <c r="S47" i="8"/>
  <c r="U47" i="8" s="1"/>
  <c r="R47" i="8"/>
  <c r="T46" i="8"/>
  <c r="S46" i="8"/>
  <c r="U46" i="8" s="1"/>
  <c r="R46" i="8"/>
  <c r="T45" i="8"/>
  <c r="S45" i="8"/>
  <c r="U45" i="8" s="1"/>
  <c r="R45" i="8"/>
  <c r="T44" i="8"/>
  <c r="S44" i="8"/>
  <c r="U44" i="8" s="1"/>
  <c r="R44" i="8"/>
  <c r="T43" i="8"/>
  <c r="S43" i="8"/>
  <c r="U43" i="8" s="1"/>
  <c r="R43" i="8"/>
  <c r="T42" i="8"/>
  <c r="S42" i="8"/>
  <c r="U42" i="8" s="1"/>
  <c r="R42" i="8"/>
  <c r="T41" i="8"/>
  <c r="S41" i="8"/>
  <c r="U41" i="8" s="1"/>
  <c r="R41" i="8"/>
  <c r="T40" i="8"/>
  <c r="S40" i="8"/>
  <c r="U40" i="8" s="1"/>
  <c r="R40" i="8"/>
  <c r="T39" i="8"/>
  <c r="S39" i="8"/>
  <c r="U39" i="8" s="1"/>
  <c r="R39" i="8"/>
  <c r="T38" i="8"/>
  <c r="S38" i="8"/>
  <c r="U38" i="8" s="1"/>
  <c r="R38" i="8"/>
  <c r="T37" i="8"/>
  <c r="S37" i="8"/>
  <c r="U37" i="8" s="1"/>
  <c r="R37" i="8"/>
  <c r="T36" i="8"/>
  <c r="S36" i="8"/>
  <c r="U36" i="8" s="1"/>
  <c r="R36" i="8"/>
  <c r="T35" i="8"/>
  <c r="S35" i="8"/>
  <c r="U35" i="8" s="1"/>
  <c r="R35" i="8"/>
  <c r="T34" i="8"/>
  <c r="S34" i="8"/>
  <c r="U34" i="8" s="1"/>
  <c r="R34" i="8"/>
  <c r="T33" i="8"/>
  <c r="S33" i="8"/>
  <c r="U33" i="8" s="1"/>
  <c r="R33" i="8"/>
  <c r="T32" i="8"/>
  <c r="S32" i="8"/>
  <c r="U32" i="8" s="1"/>
  <c r="R32" i="8"/>
  <c r="T31" i="8"/>
  <c r="S31" i="8"/>
  <c r="U31" i="8" s="1"/>
  <c r="R31" i="8"/>
  <c r="T30" i="8"/>
  <c r="S30" i="8"/>
  <c r="U30" i="8" s="1"/>
  <c r="R30" i="8"/>
  <c r="T29" i="8"/>
  <c r="S29" i="8"/>
  <c r="U29" i="8" s="1"/>
  <c r="R29" i="8"/>
  <c r="T28" i="8"/>
  <c r="S28" i="8"/>
  <c r="U28" i="8" s="1"/>
  <c r="R28" i="8"/>
  <c r="T27" i="8"/>
  <c r="S27" i="8"/>
  <c r="U27" i="8" s="1"/>
  <c r="R27" i="8"/>
  <c r="T26" i="8"/>
  <c r="S26" i="8"/>
  <c r="U26" i="8" s="1"/>
  <c r="R26" i="8"/>
  <c r="T25" i="8"/>
  <c r="S25" i="8"/>
  <c r="U25" i="8" s="1"/>
  <c r="R25" i="8"/>
  <c r="T24" i="8"/>
  <c r="S24" i="8"/>
  <c r="U24" i="8" s="1"/>
  <c r="R24" i="8"/>
  <c r="T23" i="8"/>
  <c r="S23" i="8"/>
  <c r="U23" i="8" s="1"/>
  <c r="R23" i="8"/>
  <c r="T22" i="8"/>
  <c r="S22" i="8"/>
  <c r="U22" i="8" s="1"/>
  <c r="R22" i="8"/>
  <c r="T21" i="8"/>
  <c r="S21" i="8"/>
  <c r="U21" i="8" s="1"/>
  <c r="R21" i="8"/>
  <c r="T20" i="8"/>
  <c r="S20" i="8"/>
  <c r="U20" i="8" s="1"/>
  <c r="R20" i="8"/>
  <c r="T19" i="8"/>
  <c r="S19" i="8"/>
  <c r="U19" i="8" s="1"/>
  <c r="R19" i="8"/>
  <c r="T18" i="8"/>
  <c r="S18" i="8"/>
  <c r="U18" i="8" s="1"/>
  <c r="R18" i="8"/>
  <c r="T17" i="8"/>
  <c r="S17" i="8"/>
  <c r="U17" i="8" s="1"/>
  <c r="R17" i="8"/>
  <c r="U16" i="8"/>
  <c r="T16" i="8"/>
  <c r="S16" i="8"/>
  <c r="R16" i="8"/>
  <c r="T15" i="8"/>
  <c r="S15" i="8"/>
  <c r="U15" i="8" s="1"/>
  <c r="R15" i="8"/>
  <c r="T14" i="8"/>
  <c r="S14" i="8"/>
  <c r="U14" i="8" s="1"/>
  <c r="R14" i="8"/>
  <c r="T13" i="8"/>
  <c r="S13" i="8"/>
  <c r="U13" i="8" s="1"/>
  <c r="R13" i="8"/>
  <c r="U13" i="13" l="1"/>
  <c r="U14" i="14"/>
  <c r="U16" i="14"/>
  <c r="U18" i="14"/>
  <c r="U14" i="12"/>
  <c r="U16" i="12"/>
  <c r="U18" i="12"/>
  <c r="U18" i="13"/>
  <c r="U17" i="14"/>
  <c r="C2" i="16"/>
  <c r="C2" i="17"/>
  <c r="C2" i="18"/>
  <c r="C2" i="15"/>
  <c r="U16" i="11" l="1"/>
  <c r="T16" i="11"/>
  <c r="U14" i="11"/>
  <c r="T14" i="11"/>
  <c r="S16" i="11"/>
  <c r="S14" i="11"/>
  <c r="U16" i="10"/>
  <c r="T16" i="10"/>
  <c r="U14" i="10"/>
  <c r="T14" i="10"/>
  <c r="S16" i="10"/>
  <c r="S14" i="10"/>
  <c r="U16" i="6"/>
  <c r="T16" i="6"/>
  <c r="U14" i="6"/>
  <c r="T14" i="6"/>
  <c r="S16" i="6"/>
  <c r="S14" i="6"/>
  <c r="U16" i="7"/>
  <c r="T16" i="7"/>
  <c r="U14" i="7"/>
  <c r="T14" i="7"/>
  <c r="S16" i="7"/>
  <c r="S14" i="7"/>
  <c r="G31" i="17" l="1"/>
  <c r="G31" i="16" s="1"/>
  <c r="G30" i="17"/>
  <c r="G30" i="16" s="1"/>
  <c r="G29" i="17"/>
  <c r="G29" i="16" s="1"/>
  <c r="G28" i="17"/>
  <c r="G28" i="16" s="1"/>
  <c r="G15" i="18"/>
  <c r="G15" i="17" s="1"/>
  <c r="G15" i="16" s="1"/>
  <c r="G13" i="18"/>
  <c r="G13" i="17" s="1"/>
  <c r="G13" i="16" s="1"/>
  <c r="W16" i="7"/>
  <c r="X16" i="7" s="1"/>
  <c r="Y16" i="7" s="1"/>
  <c r="W16" i="6" s="1"/>
  <c r="X16" i="6" s="1"/>
  <c r="Y16" i="6" s="1"/>
  <c r="W16" i="10" s="1"/>
  <c r="X16" i="10" s="1"/>
  <c r="Y16" i="10" s="1"/>
  <c r="W16" i="11" s="1"/>
  <c r="X16" i="11" s="1"/>
  <c r="Y16" i="11" s="1"/>
  <c r="W14" i="7"/>
  <c r="X14" i="7" s="1"/>
  <c r="B16" i="10"/>
  <c r="B14" i="10"/>
  <c r="B16" i="11"/>
  <c r="B14" i="11"/>
  <c r="B16" i="6"/>
  <c r="B14" i="6"/>
  <c r="B16" i="7"/>
  <c r="B14" i="7"/>
  <c r="Y14" i="7" l="1"/>
  <c r="L63" i="12"/>
  <c r="K63" i="12"/>
  <c r="J63" i="12"/>
  <c r="L63" i="13"/>
  <c r="K63" i="13"/>
  <c r="J63" i="13"/>
  <c r="L63" i="14"/>
  <c r="K63" i="14"/>
  <c r="J63" i="14"/>
  <c r="L63" i="8"/>
  <c r="K63" i="8"/>
  <c r="J63" i="8"/>
  <c r="W14" i="6" l="1"/>
  <c r="B12" i="11"/>
  <c r="B12" i="10"/>
  <c r="B12" i="6"/>
  <c r="B12" i="7"/>
  <c r="B11" i="9"/>
  <c r="A12" i="11"/>
  <c r="A12" i="10"/>
  <c r="A12" i="6"/>
  <c r="A12" i="7"/>
  <c r="A11" i="12"/>
  <c r="A11" i="13"/>
  <c r="A11" i="14"/>
  <c r="A11" i="8"/>
  <c r="A11" i="9"/>
  <c r="A1" i="9"/>
  <c r="A1" i="11" s="1"/>
  <c r="AE23" i="9"/>
  <c r="B1" i="5"/>
  <c r="A1" i="8" l="1"/>
  <c r="A1" i="13"/>
  <c r="A1" i="7"/>
  <c r="A1" i="10"/>
  <c r="A1" i="14"/>
  <c r="A1" i="12"/>
  <c r="A1" i="6"/>
  <c r="X14" i="6"/>
  <c r="B35" i="5"/>
  <c r="A35" i="5"/>
  <c r="B32" i="5"/>
  <c r="A32" i="5"/>
  <c r="Y14" i="6" l="1"/>
  <c r="T12" i="12"/>
  <c r="S12" i="12"/>
  <c r="R12" i="12"/>
  <c r="T11" i="12"/>
  <c r="S11" i="12"/>
  <c r="R11" i="12"/>
  <c r="T12" i="13"/>
  <c r="S12" i="13"/>
  <c r="R12" i="13"/>
  <c r="T11" i="13"/>
  <c r="S11" i="13"/>
  <c r="R11" i="13"/>
  <c r="U11" i="13" s="1"/>
  <c r="T12" i="14"/>
  <c r="S12" i="14"/>
  <c r="R12" i="14"/>
  <c r="T11" i="14"/>
  <c r="S11" i="14"/>
  <c r="R11" i="14"/>
  <c r="T12" i="8"/>
  <c r="S12" i="8"/>
  <c r="T11" i="8"/>
  <c r="S11" i="8"/>
  <c r="U11" i="8" s="1"/>
  <c r="R12" i="8"/>
  <c r="U12" i="8" s="1"/>
  <c r="R11" i="8"/>
  <c r="I12" i="5"/>
  <c r="K13" i="9" s="1"/>
  <c r="J13" i="9"/>
  <c r="AL30" i="11"/>
  <c r="AJ26" i="10"/>
  <c r="AJ28" i="10"/>
  <c r="AL30" i="10"/>
  <c r="AI26" i="6"/>
  <c r="AJ26" i="6"/>
  <c r="AI28" i="6"/>
  <c r="AJ28" i="6"/>
  <c r="I8" i="5"/>
  <c r="J8" i="5"/>
  <c r="K8" i="5"/>
  <c r="D19" i="9" s="1"/>
  <c r="D18" i="9" s="1"/>
  <c r="I9" i="5"/>
  <c r="E13" i="9" s="1"/>
  <c r="J9" i="5"/>
  <c r="E16" i="9" s="1"/>
  <c r="K9" i="5"/>
  <c r="I10" i="5"/>
  <c r="F13" i="9" s="1"/>
  <c r="J10" i="5"/>
  <c r="F16" i="9" s="1"/>
  <c r="K10" i="5"/>
  <c r="F19" i="9" s="1"/>
  <c r="I11" i="5"/>
  <c r="J11" i="5"/>
  <c r="J16" i="9" s="1"/>
  <c r="K11" i="5"/>
  <c r="J19" i="9" s="1"/>
  <c r="J12" i="5"/>
  <c r="K12" i="5"/>
  <c r="K19" i="9" s="1"/>
  <c r="I13" i="5"/>
  <c r="L13" i="9" s="1"/>
  <c r="J13" i="5"/>
  <c r="L16" i="9" s="1"/>
  <c r="K13" i="5"/>
  <c r="L19" i="9" s="1"/>
  <c r="I14" i="5"/>
  <c r="Q13" i="9" s="1"/>
  <c r="J14" i="5"/>
  <c r="Q16" i="9"/>
  <c r="K14" i="5"/>
  <c r="Q19" i="9"/>
  <c r="I15" i="5"/>
  <c r="R13" i="9" s="1"/>
  <c r="J15" i="5"/>
  <c r="R16" i="9" s="1"/>
  <c r="K15" i="5"/>
  <c r="R19" i="9" s="1"/>
  <c r="I16" i="5"/>
  <c r="S13" i="9"/>
  <c r="J16" i="5"/>
  <c r="S16" i="9"/>
  <c r="K16" i="5"/>
  <c r="S19" i="9"/>
  <c r="I17" i="5"/>
  <c r="X13" i="9" s="1"/>
  <c r="J17" i="5"/>
  <c r="X16" i="9" s="1"/>
  <c r="K17" i="5"/>
  <c r="X19" i="9" s="1"/>
  <c r="I18" i="5"/>
  <c r="Y13" i="9" s="1"/>
  <c r="J18" i="5"/>
  <c r="Y16" i="9"/>
  <c r="K18" i="5"/>
  <c r="Y19" i="9"/>
  <c r="I19" i="5"/>
  <c r="Z13" i="9" s="1"/>
  <c r="J19" i="5"/>
  <c r="Z16" i="9" s="1"/>
  <c r="K19" i="5"/>
  <c r="Z19" i="9" s="1"/>
  <c r="A29" i="5"/>
  <c r="B29" i="5"/>
  <c r="I7" i="5" s="1"/>
  <c r="D29" i="5"/>
  <c r="G30" i="5"/>
  <c r="J7" i="5"/>
  <c r="B15" i="9" s="1"/>
  <c r="D32" i="5"/>
  <c r="K7" i="5"/>
  <c r="B18" i="9" s="1"/>
  <c r="D35" i="5"/>
  <c r="K16" i="9"/>
  <c r="D13" i="9" l="1"/>
  <c r="D12" i="9" s="1"/>
  <c r="E12" i="9" s="1"/>
  <c r="F12" i="9" s="1"/>
  <c r="I21" i="5"/>
  <c r="X25" i="9"/>
  <c r="F25" i="9"/>
  <c r="Q25" i="9"/>
  <c r="Z25" i="9"/>
  <c r="S25" i="9"/>
  <c r="R25" i="9"/>
  <c r="L25" i="9"/>
  <c r="K25" i="9"/>
  <c r="Y25" i="9"/>
  <c r="J25" i="9"/>
  <c r="E19" i="9"/>
  <c r="E25" i="9" s="1"/>
  <c r="K21" i="5"/>
  <c r="E32" i="5"/>
  <c r="F32" i="5" s="1"/>
  <c r="H32" i="5" s="1"/>
  <c r="I32" i="5" s="1"/>
  <c r="J32" i="5" s="1"/>
  <c r="L32" i="5" s="1"/>
  <c r="M32" i="5" s="1"/>
  <c r="N32" i="5" s="1"/>
  <c r="P32" i="5" s="1"/>
  <c r="Q32" i="5" s="1"/>
  <c r="R32" i="5" s="1"/>
  <c r="D38" i="5"/>
  <c r="D16" i="9"/>
  <c r="D15" i="9" s="1"/>
  <c r="AE16" i="9" s="1"/>
  <c r="J21" i="5"/>
  <c r="L23" i="5" s="1"/>
  <c r="W14" i="10"/>
  <c r="U11" i="14"/>
  <c r="U11" i="12"/>
  <c r="U63" i="12" s="1"/>
  <c r="U66" i="12" s="1"/>
  <c r="E22" i="16" s="1"/>
  <c r="U12" i="12"/>
  <c r="U63" i="8"/>
  <c r="U12" i="13"/>
  <c r="U12" i="14"/>
  <c r="U63" i="14" s="1"/>
  <c r="U66" i="14" s="1"/>
  <c r="U66" i="8"/>
  <c r="K30" i="5"/>
  <c r="L29" i="5" s="1"/>
  <c r="E29" i="5"/>
  <c r="AE13" i="9"/>
  <c r="G33" i="5"/>
  <c r="K33" i="5" s="1"/>
  <c r="O33" i="5" s="1"/>
  <c r="T33" i="5" s="1"/>
  <c r="E35" i="5"/>
  <c r="G36" i="5"/>
  <c r="E18" i="9"/>
  <c r="F18" i="9" s="1"/>
  <c r="J18" i="9" s="1"/>
  <c r="K18" i="9" s="1"/>
  <c r="L18" i="9" s="1"/>
  <c r="Q18" i="9" s="1"/>
  <c r="R18" i="9" s="1"/>
  <c r="S18" i="9" s="1"/>
  <c r="O30" i="5" l="1"/>
  <c r="E15" i="9"/>
  <c r="E23" i="9" s="1"/>
  <c r="D25" i="9"/>
  <c r="D23" i="9"/>
  <c r="F27" i="9" s="1"/>
  <c r="L27" i="9" s="1"/>
  <c r="S27" i="9" s="1"/>
  <c r="Z27" i="9" s="1"/>
  <c r="X14" i="10"/>
  <c r="U63" i="13"/>
  <c r="U66" i="13" s="1"/>
  <c r="U68" i="14"/>
  <c r="E22" i="17"/>
  <c r="AJ26" i="11"/>
  <c r="AI26" i="10"/>
  <c r="AI26" i="11" s="1"/>
  <c r="AG26" i="7"/>
  <c r="E22" i="15"/>
  <c r="U68" i="8"/>
  <c r="J12" i="9"/>
  <c r="K12" i="9" s="1"/>
  <c r="AG30" i="7"/>
  <c r="AK30" i="7" s="1"/>
  <c r="G40" i="5"/>
  <c r="F29" i="5"/>
  <c r="E38" i="5"/>
  <c r="U25" i="9"/>
  <c r="AE19" i="9"/>
  <c r="AE27" i="9" s="1"/>
  <c r="X18" i="9"/>
  <c r="Y18" i="9" s="1"/>
  <c r="Z18" i="9" s="1"/>
  <c r="M29" i="5"/>
  <c r="F15" i="9"/>
  <c r="F23" i="9" s="1"/>
  <c r="E11" i="15" s="1"/>
  <c r="E18" i="15" s="1"/>
  <c r="F13" i="15" s="1"/>
  <c r="F35" i="5"/>
  <c r="U68" i="13" l="1"/>
  <c r="U68" i="12" s="1"/>
  <c r="T30" i="5"/>
  <c r="F11" i="15"/>
  <c r="F15" i="15"/>
  <c r="Y14" i="10"/>
  <c r="E22" i="18"/>
  <c r="AH26" i="6"/>
  <c r="AH26" i="10" s="1"/>
  <c r="AH26" i="11" s="1"/>
  <c r="AG28" i="7"/>
  <c r="AG28" i="6" s="1"/>
  <c r="AG28" i="10" s="1"/>
  <c r="AK26" i="7"/>
  <c r="AL26" i="7" s="1"/>
  <c r="AG26" i="6"/>
  <c r="AG30" i="6"/>
  <c r="H29" i="5"/>
  <c r="F38" i="5"/>
  <c r="L12" i="9"/>
  <c r="H35" i="5"/>
  <c r="J15" i="9"/>
  <c r="J23" i="9" s="1"/>
  <c r="N29" i="5"/>
  <c r="G22" i="18" l="1"/>
  <c r="W14" i="11"/>
  <c r="AA4" i="7"/>
  <c r="AA6" i="7" s="1"/>
  <c r="AK28" i="7"/>
  <c r="AL28" i="7" s="1"/>
  <c r="AK26" i="6"/>
  <c r="AG26" i="10"/>
  <c r="I29" i="5"/>
  <c r="H38" i="5"/>
  <c r="AG28" i="11"/>
  <c r="P29" i="5"/>
  <c r="K15" i="9"/>
  <c r="K23" i="9" s="1"/>
  <c r="I35" i="5"/>
  <c r="Q12" i="9"/>
  <c r="AH30" i="6"/>
  <c r="AH28" i="6" s="1"/>
  <c r="AJ6" i="7" l="1"/>
  <c r="AL12" i="7" s="1"/>
  <c r="Q12" i="7" s="1"/>
  <c r="Q18" i="7" s="1"/>
  <c r="AM6" i="7"/>
  <c r="AM12" i="7" s="1"/>
  <c r="S12" i="7" s="1"/>
  <c r="S18" i="7" s="1"/>
  <c r="AD6" i="7"/>
  <c r="AF12" i="7" s="1"/>
  <c r="I12" i="7" s="1"/>
  <c r="I18" i="7" s="1"/>
  <c r="AG6" i="7"/>
  <c r="AG12" i="7" s="1"/>
  <c r="K12" i="7" s="1"/>
  <c r="K18" i="7" s="1"/>
  <c r="G22" i="17"/>
  <c r="G22" i="16" s="1"/>
  <c r="X14" i="11"/>
  <c r="AG26" i="11"/>
  <c r="AK26" i="11" s="1"/>
  <c r="AK26" i="10"/>
  <c r="AG30" i="10"/>
  <c r="J29" i="5"/>
  <c r="I38" i="5"/>
  <c r="L15" i="9"/>
  <c r="L23" i="9" s="1"/>
  <c r="E11" i="18" s="1"/>
  <c r="G11" i="18" s="1"/>
  <c r="AA12" i="7"/>
  <c r="AB12" i="7"/>
  <c r="D12" i="7" s="1"/>
  <c r="D18" i="7" s="1"/>
  <c r="AC12" i="7"/>
  <c r="E12" i="7" s="1"/>
  <c r="E18" i="7" s="1"/>
  <c r="AG31" i="7"/>
  <c r="AH31" i="7"/>
  <c r="AI31" i="7"/>
  <c r="AA4" i="6"/>
  <c r="AH28" i="10"/>
  <c r="AK28" i="6"/>
  <c r="R12" i="9"/>
  <c r="J35" i="5"/>
  <c r="K36" i="5" s="1"/>
  <c r="Q29" i="5"/>
  <c r="AJ12" i="7"/>
  <c r="O12" i="7" s="1"/>
  <c r="O18" i="7" s="1"/>
  <c r="AJ31" i="7"/>
  <c r="AH12" i="7" l="1"/>
  <c r="L12" i="7" s="1"/>
  <c r="L18" i="7" s="1"/>
  <c r="AN12" i="7"/>
  <c r="T12" i="7" s="1"/>
  <c r="T18" i="7" s="1"/>
  <c r="AI12" i="7"/>
  <c r="M12" i="7" s="1"/>
  <c r="M18" i="7" s="1"/>
  <c r="AO12" i="7"/>
  <c r="U12" i="7" s="1"/>
  <c r="U18" i="7" s="1"/>
  <c r="U20" i="7" s="1"/>
  <c r="E27" i="15" s="1"/>
  <c r="O36" i="5"/>
  <c r="K40" i="5"/>
  <c r="AK12" i="7"/>
  <c r="P12" i="7" s="1"/>
  <c r="P18" i="7" s="1"/>
  <c r="Q20" i="7" s="1"/>
  <c r="E26" i="15" s="1"/>
  <c r="E18" i="18"/>
  <c r="F13" i="18" s="1"/>
  <c r="AE12" i="7"/>
  <c r="H12" i="7" s="1"/>
  <c r="H18" i="7" s="1"/>
  <c r="AK30" i="6"/>
  <c r="AL26" i="6" s="1"/>
  <c r="AD12" i="7"/>
  <c r="G12" i="7" s="1"/>
  <c r="G18" i="7" s="1"/>
  <c r="I20" i="7" s="1"/>
  <c r="E24" i="15" s="1"/>
  <c r="Y14" i="11"/>
  <c r="AG30" i="11"/>
  <c r="J38" i="5"/>
  <c r="M20" i="7"/>
  <c r="E25" i="15" s="1"/>
  <c r="R29" i="5"/>
  <c r="L35" i="5"/>
  <c r="L38" i="5" s="1"/>
  <c r="S12" i="9"/>
  <c r="AH30" i="10"/>
  <c r="AH28" i="11"/>
  <c r="AH30" i="11" s="1"/>
  <c r="Q15" i="9"/>
  <c r="Q23" i="9" s="1"/>
  <c r="F15" i="18"/>
  <c r="AA6" i="6"/>
  <c r="AD6" i="6"/>
  <c r="AM6" i="6"/>
  <c r="AJ6" i="6"/>
  <c r="AG6" i="6"/>
  <c r="C12" i="7"/>
  <c r="G18" i="18"/>
  <c r="F11" i="18" l="1"/>
  <c r="T36" i="5"/>
  <c r="T40" i="5" s="1"/>
  <c r="O40" i="5"/>
  <c r="AL28" i="6"/>
  <c r="AL30" i="6" s="1"/>
  <c r="AP12" i="7"/>
  <c r="W12" i="7"/>
  <c r="C18" i="7"/>
  <c r="E20" i="7" s="1"/>
  <c r="Y20" i="7" s="1"/>
  <c r="H13" i="18"/>
  <c r="H15" i="18"/>
  <c r="AH12" i="6"/>
  <c r="L12" i="6" s="1"/>
  <c r="L18" i="6" s="1"/>
  <c r="AG12" i="6"/>
  <c r="K12" i="6" s="1"/>
  <c r="K18" i="6" s="1"/>
  <c r="AI12" i="6"/>
  <c r="M12" i="6" s="1"/>
  <c r="M18" i="6" s="1"/>
  <c r="AO12" i="6"/>
  <c r="U12" i="6" s="1"/>
  <c r="U18" i="6" s="1"/>
  <c r="AM12" i="6"/>
  <c r="S12" i="6" s="1"/>
  <c r="S18" i="6" s="1"/>
  <c r="AN12" i="6"/>
  <c r="T12" i="6" s="1"/>
  <c r="T18" i="6" s="1"/>
  <c r="AA12" i="6"/>
  <c r="AC12" i="6"/>
  <c r="E12" i="6" s="1"/>
  <c r="E18" i="6" s="1"/>
  <c r="AB12" i="6"/>
  <c r="D12" i="6" s="1"/>
  <c r="D18" i="6" s="1"/>
  <c r="R15" i="9"/>
  <c r="R23" i="9" s="1"/>
  <c r="AI30" i="10"/>
  <c r="AI28" i="10" s="1"/>
  <c r="X12" i="9"/>
  <c r="M35" i="5"/>
  <c r="M38" i="5" s="1"/>
  <c r="H11" i="18"/>
  <c r="AJ12" i="6"/>
  <c r="O12" i="6" s="1"/>
  <c r="O18" i="6" s="1"/>
  <c r="AK12" i="6"/>
  <c r="P12" i="6" s="1"/>
  <c r="P18" i="6" s="1"/>
  <c r="AL12" i="6"/>
  <c r="Q12" i="6" s="1"/>
  <c r="Q18" i="6" s="1"/>
  <c r="AF12" i="6"/>
  <c r="I12" i="6" s="1"/>
  <c r="I18" i="6" s="1"/>
  <c r="AD12" i="6"/>
  <c r="G12" i="6" s="1"/>
  <c r="G18" i="6" s="1"/>
  <c r="AE12" i="6"/>
  <c r="H12" i="6" s="1"/>
  <c r="H18" i="6" s="1"/>
  <c r="I20" i="6" l="1"/>
  <c r="E24" i="18" s="1"/>
  <c r="X12" i="7"/>
  <c r="W18" i="7"/>
  <c r="U20" i="6"/>
  <c r="E27" i="18" s="1"/>
  <c r="AP12" i="6"/>
  <c r="AR12" i="6" s="1"/>
  <c r="C12" i="6"/>
  <c r="E23" i="15"/>
  <c r="E33" i="15" s="1"/>
  <c r="F27" i="15" s="1"/>
  <c r="Q20" i="6"/>
  <c r="E26" i="18" s="1"/>
  <c r="N35" i="5"/>
  <c r="N38" i="5" s="1"/>
  <c r="Y12" i="9"/>
  <c r="AI28" i="11"/>
  <c r="AI30" i="11" s="1"/>
  <c r="AK28" i="10"/>
  <c r="AK30" i="10" s="1"/>
  <c r="AA4" i="10"/>
  <c r="S15" i="9"/>
  <c r="S23" i="9" s="1"/>
  <c r="E11" i="17" s="1"/>
  <c r="G11" i="17" s="1"/>
  <c r="M20" i="6"/>
  <c r="E25" i="18" s="1"/>
  <c r="E18" i="17" l="1"/>
  <c r="F13" i="17" s="1"/>
  <c r="F22" i="15"/>
  <c r="F31" i="15"/>
  <c r="F30" i="15"/>
  <c r="F25" i="15"/>
  <c r="F24" i="15"/>
  <c r="F29" i="15"/>
  <c r="F28" i="15"/>
  <c r="F26" i="15"/>
  <c r="Y12" i="7"/>
  <c r="Y18" i="7" s="1"/>
  <c r="X18" i="7"/>
  <c r="G26" i="18"/>
  <c r="F23" i="15"/>
  <c r="G27" i="18"/>
  <c r="G25" i="18"/>
  <c r="G24" i="18"/>
  <c r="C18" i="6"/>
  <c r="E20" i="6" s="1"/>
  <c r="E23" i="18" s="1"/>
  <c r="X15" i="9"/>
  <c r="X23" i="9" s="1"/>
  <c r="AM6" i="10"/>
  <c r="AD6" i="10"/>
  <c r="AA6" i="10"/>
  <c r="AJ6" i="10"/>
  <c r="AG6" i="10"/>
  <c r="Z12" i="9"/>
  <c r="P35" i="5"/>
  <c r="P38" i="5" s="1"/>
  <c r="F15" i="17" l="1"/>
  <c r="F11" i="17"/>
  <c r="E33" i="18"/>
  <c r="F23" i="18" s="1"/>
  <c r="G23" i="18"/>
  <c r="G33" i="18" s="1"/>
  <c r="Y20" i="6"/>
  <c r="Q35" i="5"/>
  <c r="Q38" i="5" s="1"/>
  <c r="AJ30" i="11"/>
  <c r="AJ28" i="11" s="1"/>
  <c r="AJ12" i="10"/>
  <c r="O12" i="10" s="1"/>
  <c r="O18" i="10" s="1"/>
  <c r="AK12" i="10"/>
  <c r="P12" i="10" s="1"/>
  <c r="P18" i="10" s="1"/>
  <c r="AL12" i="10"/>
  <c r="Q12" i="10" s="1"/>
  <c r="Q18" i="10" s="1"/>
  <c r="AF12" i="10"/>
  <c r="I12" i="10" s="1"/>
  <c r="I18" i="10" s="1"/>
  <c r="AE12" i="10"/>
  <c r="H12" i="10" s="1"/>
  <c r="H18" i="10" s="1"/>
  <c r="AD12" i="10"/>
  <c r="G12" i="10" s="1"/>
  <c r="G18" i="10" s="1"/>
  <c r="E36" i="15"/>
  <c r="F36" i="15" s="1"/>
  <c r="AI12" i="10"/>
  <c r="M12" i="10" s="1"/>
  <c r="M18" i="10" s="1"/>
  <c r="AG12" i="10"/>
  <c r="K12" i="10" s="1"/>
  <c r="K18" i="10" s="1"/>
  <c r="AH12" i="10"/>
  <c r="L12" i="10" s="1"/>
  <c r="L18" i="10" s="1"/>
  <c r="AC12" i="10"/>
  <c r="E12" i="10" s="1"/>
  <c r="E18" i="10" s="1"/>
  <c r="AA12" i="10"/>
  <c r="AB12" i="10"/>
  <c r="D12" i="10" s="1"/>
  <c r="D18" i="10" s="1"/>
  <c r="AO12" i="10"/>
  <c r="U12" i="10" s="1"/>
  <c r="U18" i="10" s="1"/>
  <c r="AN12" i="10"/>
  <c r="T12" i="10" s="1"/>
  <c r="T18" i="10" s="1"/>
  <c r="AM12" i="10"/>
  <c r="S12" i="10" s="1"/>
  <c r="S18" i="10" s="1"/>
  <c r="Y15" i="9"/>
  <c r="Y23" i="9" s="1"/>
  <c r="W12" i="6"/>
  <c r="W18" i="6" s="1"/>
  <c r="F26" i="18" l="1"/>
  <c r="F27" i="18"/>
  <c r="F28" i="18"/>
  <c r="F24" i="18"/>
  <c r="F29" i="18"/>
  <c r="E36" i="18"/>
  <c r="F36" i="18" s="1"/>
  <c r="F25" i="18"/>
  <c r="F22" i="18"/>
  <c r="F30" i="18"/>
  <c r="F31" i="18"/>
  <c r="I20" i="10"/>
  <c r="G36" i="18"/>
  <c r="H36" i="18" s="1"/>
  <c r="E24" i="17"/>
  <c r="M20" i="10"/>
  <c r="E25" i="17" s="1"/>
  <c r="X12" i="6"/>
  <c r="X18" i="6" s="1"/>
  <c r="Z15" i="9"/>
  <c r="Z23" i="9" s="1"/>
  <c r="E11" i="16" s="1"/>
  <c r="AA4" i="11"/>
  <c r="AM6" i="11" s="1"/>
  <c r="AK28" i="11"/>
  <c r="AK30" i="11" s="1"/>
  <c r="R35" i="5"/>
  <c r="R38" i="5" s="1"/>
  <c r="U20" i="10"/>
  <c r="E27" i="17" s="1"/>
  <c r="C12" i="10"/>
  <c r="AP12" i="10"/>
  <c r="Q20" i="10"/>
  <c r="E26" i="17" s="1"/>
  <c r="E18" i="16"/>
  <c r="C18" i="10" l="1"/>
  <c r="E20" i="10" s="1"/>
  <c r="G26" i="17"/>
  <c r="G24" i="17"/>
  <c r="G27" i="17"/>
  <c r="G25" i="17"/>
  <c r="H31" i="18"/>
  <c r="H29" i="18"/>
  <c r="H30" i="18"/>
  <c r="H28" i="18"/>
  <c r="H22" i="18"/>
  <c r="H25" i="18"/>
  <c r="H27" i="18"/>
  <c r="H26" i="18"/>
  <c r="H24" i="18"/>
  <c r="H23" i="18"/>
  <c r="F15" i="16"/>
  <c r="F13" i="16"/>
  <c r="Y12" i="6"/>
  <c r="Y18" i="6" s="1"/>
  <c r="F11" i="16"/>
  <c r="AD6" i="11"/>
  <c r="AA6" i="11"/>
  <c r="AG6" i="11"/>
  <c r="AJ6" i="11"/>
  <c r="E23" i="17" l="1"/>
  <c r="Y20" i="10"/>
  <c r="AJ12" i="11"/>
  <c r="O12" i="11" s="1"/>
  <c r="O18" i="11" s="1"/>
  <c r="AK12" i="11"/>
  <c r="P12" i="11" s="1"/>
  <c r="P18" i="11" s="1"/>
  <c r="AL12" i="11"/>
  <c r="Q12" i="11" s="1"/>
  <c r="Q18" i="11" s="1"/>
  <c r="AN12" i="11"/>
  <c r="T12" i="11" s="1"/>
  <c r="T18" i="11" s="1"/>
  <c r="AO12" i="11"/>
  <c r="U12" i="11" s="1"/>
  <c r="U18" i="11" s="1"/>
  <c r="AM12" i="11"/>
  <c r="S12" i="11" s="1"/>
  <c r="S18" i="11" s="1"/>
  <c r="AE12" i="11"/>
  <c r="H12" i="11" s="1"/>
  <c r="H18" i="11" s="1"/>
  <c r="AF12" i="11"/>
  <c r="I12" i="11" s="1"/>
  <c r="I18" i="11" s="1"/>
  <c r="AD12" i="11"/>
  <c r="G12" i="11" s="1"/>
  <c r="G18" i="11" s="1"/>
  <c r="W12" i="10"/>
  <c r="W18" i="10" s="1"/>
  <c r="AH12" i="11"/>
  <c r="L12" i="11" s="1"/>
  <c r="L18" i="11" s="1"/>
  <c r="AG12" i="11"/>
  <c r="K12" i="11" s="1"/>
  <c r="K18" i="11" s="1"/>
  <c r="AI12" i="11"/>
  <c r="M12" i="11" s="1"/>
  <c r="M18" i="11" s="1"/>
  <c r="AB12" i="11"/>
  <c r="D12" i="11" s="1"/>
  <c r="D18" i="11" s="1"/>
  <c r="AA12" i="11"/>
  <c r="AC12" i="11"/>
  <c r="E12" i="11" s="1"/>
  <c r="E18" i="11" s="1"/>
  <c r="G23" i="17" l="1"/>
  <c r="G33" i="17" s="1"/>
  <c r="E33" i="17"/>
  <c r="I20" i="11"/>
  <c r="E24" i="16" s="1"/>
  <c r="U20" i="11"/>
  <c r="E27" i="16" s="1"/>
  <c r="C12" i="11"/>
  <c r="AP12" i="11"/>
  <c r="X12" i="10"/>
  <c r="X18" i="10" s="1"/>
  <c r="M20" i="11"/>
  <c r="E25" i="16" s="1"/>
  <c r="Q20" i="11"/>
  <c r="E26" i="16" s="1"/>
  <c r="F27" i="17" l="1"/>
  <c r="F25" i="17"/>
  <c r="F30" i="17"/>
  <c r="F31" i="17"/>
  <c r="F22" i="17"/>
  <c r="F24" i="17"/>
  <c r="E36" i="17"/>
  <c r="F28" i="17"/>
  <c r="F29" i="17"/>
  <c r="F23" i="17"/>
  <c r="F26" i="17"/>
  <c r="C18" i="11"/>
  <c r="E20" i="11" s="1"/>
  <c r="G24" i="16"/>
  <c r="G27" i="16"/>
  <c r="G26" i="16"/>
  <c r="G25" i="16"/>
  <c r="H31" i="17"/>
  <c r="H29" i="17"/>
  <c r="H27" i="17"/>
  <c r="H25" i="17"/>
  <c r="H23" i="17"/>
  <c r="H30" i="17"/>
  <c r="H28" i="17"/>
  <c r="H26" i="17"/>
  <c r="H24" i="17"/>
  <c r="H22" i="17"/>
  <c r="Y12" i="10"/>
  <c r="Y18" i="10" s="1"/>
  <c r="E23" i="16" l="1"/>
  <c r="Y20" i="11"/>
  <c r="W12" i="11"/>
  <c r="W18" i="11" s="1"/>
  <c r="G23" i="16" l="1"/>
  <c r="G33" i="16" s="1"/>
  <c r="E33" i="16"/>
  <c r="H23" i="16"/>
  <c r="E36" i="16"/>
  <c r="X12" i="11"/>
  <c r="X18" i="11" s="1"/>
  <c r="F27" i="16" l="1"/>
  <c r="F26" i="16"/>
  <c r="F25" i="16"/>
  <c r="F23" i="16"/>
  <c r="F29" i="16"/>
  <c r="F28" i="16"/>
  <c r="F24" i="16"/>
  <c r="F31" i="16"/>
  <c r="F30" i="16"/>
  <c r="F22" i="16"/>
  <c r="H31" i="16"/>
  <c r="H29" i="16"/>
  <c r="H30" i="16"/>
  <c r="H28" i="16"/>
  <c r="H22" i="16"/>
  <c r="H27" i="16"/>
  <c r="H25" i="16"/>
  <c r="H24" i="16"/>
  <c r="H26" i="16"/>
  <c r="Y12" i="11"/>
  <c r="Y18" i="11" s="1"/>
  <c r="G18" i="17"/>
  <c r="H13" i="17" s="1"/>
  <c r="G11" i="16"/>
  <c r="H15" i="17" l="1"/>
  <c r="G36" i="17"/>
  <c r="H11" i="17"/>
  <c r="G18" i="16"/>
  <c r="H15" i="16" l="1"/>
  <c r="G36" i="16"/>
  <c r="H13" i="16"/>
  <c r="H11" i="16"/>
</calcChain>
</file>

<file path=xl/sharedStrings.xml><?xml version="1.0" encoding="utf-8"?>
<sst xmlns="http://schemas.openxmlformats.org/spreadsheetml/2006/main" count="857" uniqueCount="192">
  <si>
    <t xml:space="preserve">Costo de la plantilla de pesonal </t>
  </si>
  <si>
    <t>La información presentada es acumulada al periodo que se reporta</t>
  </si>
  <si>
    <t>Estructura de la Plantilla</t>
  </si>
  <si>
    <t>Tipo de personal</t>
  </si>
  <si>
    <t>Costo unitario bruto (pesos)</t>
  </si>
  <si>
    <t>Responsabilidad laboral</t>
  </si>
  <si>
    <t>Ubicación</t>
  </si>
  <si>
    <t>Costo total de la plantilla (Pesos)</t>
  </si>
  <si>
    <t>Enero</t>
  </si>
  <si>
    <t>Febrero</t>
  </si>
  <si>
    <t>Marzo</t>
  </si>
  <si>
    <t>Programas y cumplimiento de metas</t>
  </si>
  <si>
    <t>Fracción I</t>
  </si>
  <si>
    <t>Programa</t>
  </si>
  <si>
    <t>Desglose del gasto corriente de operación</t>
  </si>
  <si>
    <t>Gasto Corriente de Operación</t>
  </si>
  <si>
    <t>Servicios Generales</t>
  </si>
  <si>
    <t>Otros</t>
  </si>
  <si>
    <t>√</t>
  </si>
  <si>
    <t>√     √     √</t>
  </si>
  <si>
    <t>R/M</t>
  </si>
  <si>
    <t>SUMAS ACUMULADAS</t>
  </si>
  <si>
    <t>SUMA DEL MES</t>
  </si>
  <si>
    <t>TESORERO GENERAL / DIRECTOR ADMÓN</t>
  </si>
  <si>
    <t>DIRECTOR DE PLANEACIÓN</t>
  </si>
  <si>
    <t>RECTOR</t>
  </si>
  <si>
    <t>Noviembre</t>
  </si>
  <si>
    <t>Diciembre</t>
  </si>
  <si>
    <t>R.MESUALES</t>
  </si>
  <si>
    <t>ENERO</t>
  </si>
  <si>
    <t>FEBRERO</t>
  </si>
  <si>
    <t>MARZO</t>
  </si>
  <si>
    <t>ABRIL</t>
  </si>
  <si>
    <t>MAYO</t>
  </si>
  <si>
    <t>JUNIO</t>
  </si>
  <si>
    <t>JULIO</t>
  </si>
  <si>
    <t>AGOSTO</t>
  </si>
  <si>
    <t>SEPTIEMBRE</t>
  </si>
  <si>
    <t>OCTUBRE</t>
  </si>
  <si>
    <t>NOVIEMBRE</t>
  </si>
  <si>
    <t>DICIEMBRE</t>
  </si>
  <si>
    <t>MES</t>
  </si>
  <si>
    <t>SUELDOS DE PLANTILLA</t>
  </si>
  <si>
    <t>GASTOS</t>
  </si>
  <si>
    <t>%</t>
  </si>
  <si>
    <t>TOTAL</t>
  </si>
  <si>
    <t>FRACCIÓN</t>
  </si>
  <si>
    <t>II</t>
  </si>
  <si>
    <t>III</t>
  </si>
  <si>
    <t>I</t>
  </si>
  <si>
    <t>Abril</t>
  </si>
  <si>
    <t>Junio</t>
  </si>
  <si>
    <t>Agosto</t>
  </si>
  <si>
    <t>Septiembre</t>
  </si>
  <si>
    <t>E     J     E     M     P     L     O</t>
  </si>
  <si>
    <t>Mayo</t>
  </si>
  <si>
    <t xml:space="preserve"> Julio</t>
  </si>
  <si>
    <t>A    "Acumulado"</t>
  </si>
  <si>
    <t>N°</t>
  </si>
  <si>
    <t>NOTA</t>
  </si>
  <si>
    <t xml:space="preserve">                                                                                                                               Fracción II                                                                                                                                                                                                           </t>
  </si>
  <si>
    <t>ESTADO DE RESULTADOS</t>
  </si>
  <si>
    <t>INGRESOS</t>
  </si>
  <si>
    <t>OTROS</t>
  </si>
  <si>
    <t>TOTAL DE INGRESOS</t>
  </si>
  <si>
    <t>EGRESOS</t>
  </si>
  <si>
    <t>PLANTILLA</t>
  </si>
  <si>
    <t>ACERVOS</t>
  </si>
  <si>
    <t>MATERIALES SUMINISTROS</t>
  </si>
  <si>
    <t>GASTOS GENERALES</t>
  </si>
  <si>
    <t>TOTAL DE EGRESOS</t>
  </si>
  <si>
    <t>NOMBRE Y FIRMA DIRECTOR GENERAL</t>
  </si>
  <si>
    <t>1er.</t>
  </si>
  <si>
    <t>3er.</t>
  </si>
  <si>
    <t>FRACCIÓN III</t>
  </si>
  <si>
    <t>Servicios Academicos</t>
  </si>
  <si>
    <t>Acervos</t>
  </si>
  <si>
    <t>CONCEPTO</t>
  </si>
  <si>
    <t>Número del Proyecto</t>
  </si>
  <si>
    <t>A/C</t>
  </si>
  <si>
    <t>ACUMULADO POR TRIMESTRE</t>
  </si>
  <si>
    <t>EL COLEGIO NACIONAL</t>
  </si>
  <si>
    <t>U080</t>
  </si>
  <si>
    <t>PRIMER TRIMESTRE 2016</t>
  </si>
  <si>
    <t>SEGUNDO TRIMESTRE 2016</t>
  </si>
  <si>
    <t>TERCER TRIMESTRE 2016</t>
  </si>
  <si>
    <t>CUARTO TRIMESTRE 2016</t>
  </si>
  <si>
    <t>Programas PEF/2016</t>
  </si>
  <si>
    <t>Periodo de Abril-Junio / 2016</t>
  </si>
  <si>
    <t>Periodo de Enero a Marzo  2016</t>
  </si>
  <si>
    <t>ACUMULADO A MARZO 2016</t>
  </si>
  <si>
    <t>Periodo de Abril  a Junio  2016</t>
  </si>
  <si>
    <t>ACUMULADO A JUNIO 2016</t>
  </si>
  <si>
    <t>Periodo de Julio a Septiembre  2016</t>
  </si>
  <si>
    <t>ACUMULADO A SEPTIEMBRE 2016</t>
  </si>
  <si>
    <t>Periodo de Octubre a Diciembre  2016</t>
  </si>
  <si>
    <t>Organismo</t>
  </si>
  <si>
    <t>ORGANISMO</t>
  </si>
  <si>
    <t>NOMBRE DEL PROYECTO 2016</t>
  </si>
  <si>
    <t>LOS PROGRAMAS A LOS QUE SE DESTINEN LOS RECURSOS FEDERALES
(Miles de pesos)</t>
  </si>
  <si>
    <t>Octubre</t>
  </si>
  <si>
    <t>APOYO A CENTROS Y ORGANIZACIONES DE EDUCACIÓN (Subsidio Federal)</t>
  </si>
  <si>
    <t>AAA</t>
  </si>
  <si>
    <t>BBB</t>
  </si>
  <si>
    <t>RECURSOS MENSUAL MILES DE PESOS</t>
  </si>
  <si>
    <t xml:space="preserve"> LA</t>
  </si>
  <si>
    <t>L</t>
  </si>
  <si>
    <t>UNIVERSIDAD OBRERA DE MÉXICO “VICENTE LOMBARDO TOLEDANO”</t>
  </si>
  <si>
    <t>U O M</t>
  </si>
  <si>
    <t>Org</t>
  </si>
  <si>
    <t>ANUIES</t>
  </si>
  <si>
    <t>CENTRO DE ESTUDIOS FILOSÓFICOS, POLÍTICOS Y SOCIALES “VICENTE LOMBARDO TOLEDANO”</t>
  </si>
  <si>
    <t>CEFPS  VLT</t>
  </si>
  <si>
    <t>CIEES</t>
  </si>
  <si>
    <t>COL NAL</t>
  </si>
  <si>
    <t>CAES</t>
  </si>
  <si>
    <t>SCM</t>
  </si>
  <si>
    <t>ENBA</t>
  </si>
  <si>
    <t>CONSEJO PARA LA ACREDITACIÓN DE EDUCACIÓN SUPERIOR, A. C.</t>
  </si>
  <si>
    <t>SEMINARIO DE CULTURA MEXICANA</t>
  </si>
  <si>
    <t xml:space="preserve">LA </t>
  </si>
  <si>
    <t xml:space="preserve">EL </t>
  </si>
  <si>
    <t>(Miles de pesos)</t>
  </si>
  <si>
    <t>Materiales y Suministros</t>
  </si>
  <si>
    <t>Periodo de Enero-Marzo / 2016</t>
  </si>
  <si>
    <t>Periodo de Julio-Septiembre / 2016</t>
  </si>
  <si>
    <t>Periodo de Octubre-Diciembre / 2016</t>
  </si>
  <si>
    <t>ACUMULADO
ENE. A DIC. 2016</t>
  </si>
  <si>
    <t xml:space="preserve">Miles de pesos a Marzo 2016   </t>
  </si>
  <si>
    <t xml:space="preserve">Miles de pesos a Diciembre 2016   </t>
  </si>
  <si>
    <t xml:space="preserve">Miles de pesos a Octubre 2016   </t>
  </si>
  <si>
    <t xml:space="preserve">Miles de pesos a Junio 2016   </t>
  </si>
  <si>
    <t xml:space="preserve">Acumulado a Junio 2016  </t>
  </si>
  <si>
    <t xml:space="preserve">Acumulado a Marzo 2016  </t>
  </si>
  <si>
    <t xml:space="preserve">Acumulado a Octubre 2016  </t>
  </si>
  <si>
    <t xml:space="preserve">Acumulado a Diciembre 2016  </t>
  </si>
  <si>
    <t>Número de plazas</t>
  </si>
  <si>
    <t>Julio</t>
  </si>
  <si>
    <t xml:space="preserve">Acumulado
Enero-Abril </t>
  </si>
  <si>
    <t>Acumulado
Abril-Junio</t>
  </si>
  <si>
    <t>Acumulado
Julio-Sept.</t>
  </si>
  <si>
    <t>Acumulado
Oct.-Dic.</t>
  </si>
  <si>
    <t>BIMESTRE 2016</t>
  </si>
  <si>
    <t>2do.</t>
  </si>
  <si>
    <t>4to.</t>
  </si>
  <si>
    <t>MONTO TOTAL ANUAL  DEL SUBSIDIO ORDINARIO (miles de pesos)</t>
  </si>
  <si>
    <t>ACUMULADO A DICIEMBRE 2016</t>
  </si>
  <si>
    <t>Servicios Académicos</t>
  </si>
  <si>
    <t>Categoría</t>
  </si>
  <si>
    <t>En términos de la fracción II del Decreto de Presupuesto de Egresos de la Federación para el Ejercicio Fiscal 2016.</t>
  </si>
  <si>
    <t>En términos de la fracción III del Decreto de Presupuesto de Egresos de la Federación para el Ejercicio Fiscal 2016</t>
  </si>
  <si>
    <t xml:space="preserve">PORCENTAJE A MI CONSIDERACIÓN, QUE EL TESORERO IES DE  SU Vo Bo A LOS CAMBIOS QUE SEAN  CORRESPONDIENTES A ESTA FRACCIÓN </t>
  </si>
  <si>
    <t>al 31 de Diciembre de 2016</t>
  </si>
  <si>
    <t>RECURSOS FEDERALES</t>
  </si>
  <si>
    <t>RECURSOS PROPIOS</t>
  </si>
  <si>
    <t>SERVICIOS ACADÉMICOS</t>
  </si>
  <si>
    <t>NOMBRE Y PUESTO QUIEN DIO Vo Bo</t>
  </si>
  <si>
    <t>UTILIDAD O PÉRDIDA</t>
  </si>
  <si>
    <t xml:space="preserve">NOMBRE Y PUESTO QUIEN DIO </t>
  </si>
  <si>
    <t>Suma acumulada por trimestre</t>
  </si>
  <si>
    <t>PROGRAMA PRESUPUESTAL 2016 QUE FORMA PARTE INTEGRANTE DEL CONVENIO DE APOYO FINANCIERO DEL PRESENTE EJERCICIO</t>
  </si>
  <si>
    <t>COMITÉ INTERINSTITUCIONAL PARA LA EVALUACIÓN DE LA EDUCACIÓN SUPERIOR (CIEES)</t>
  </si>
  <si>
    <t>ASOCIACIÓN NACIONAL DE UNIVERSIDADES E INSTITUCIONES DE EDUCACIÓN SUPERIOR (ANUIES)</t>
  </si>
  <si>
    <t>ESCUELA NACIONAL DE BIBLIOTECONOMÍA Y ARCHIVONOMÍA (ENBA)</t>
  </si>
  <si>
    <t>REGISTRO SEMIAUTOMÁTICO DE LOS RECURSOS FEDERALES AUTORIZADOS AL ORGANISMO A MILES DE PESOS POR MES Y PROGRAMA DEL 2016.</t>
  </si>
  <si>
    <t xml:space="preserve">LOS ORGANISMOS INICIAN EL REGISTRO MENSUAL DE LAS APORTACIONES FEDERALES CANALIZADAS POR DGESU A MILES DE PESOS, AUTORIZADAS POR EL GOBIERNO FEDERAL, EJERCICIO 2016. </t>
  </si>
  <si>
    <t>RECURSOS OTORGADOS DE LA DSU EN LOS PROGRAMAS AUTORIZADOS .</t>
  </si>
  <si>
    <t>Los organismos desregulados públicos de educación superior, entregarán a la Secretaría de Educación Pública a la Dirección General de Educación Superior Universitaria la información señalada, a más tardar el día 15 de los meses de abril, julio y octubre de 2016 y 15 de enero de 2017.</t>
  </si>
  <si>
    <t>DSU RECURSOS ENTREGADOS AL ORGANISMO, DEL 01 DE ENERO AL 31 DE DICIEMBRE DEL 2016</t>
  </si>
  <si>
    <t>SUMA ACUMULADA DEL TRIMESTRE</t>
  </si>
  <si>
    <r>
      <t>1</t>
    </r>
    <r>
      <rPr>
        <b/>
        <sz val="8"/>
        <rFont val="Calibri"/>
        <family val="2"/>
        <scheme val="minor"/>
      </rPr>
      <t>er</t>
    </r>
    <r>
      <rPr>
        <b/>
        <sz val="14"/>
        <rFont val="Calibri"/>
        <family val="2"/>
        <scheme val="minor"/>
      </rPr>
      <t>. 2016</t>
    </r>
  </si>
  <si>
    <r>
      <t>4</t>
    </r>
    <r>
      <rPr>
        <b/>
        <sz val="8"/>
        <rFont val="Calibri"/>
        <family val="2"/>
        <scheme val="minor"/>
      </rPr>
      <t>er</t>
    </r>
    <r>
      <rPr>
        <b/>
        <sz val="14"/>
        <rFont val="Calibri"/>
        <family val="2"/>
        <scheme val="minor"/>
      </rPr>
      <t>. 2016</t>
    </r>
  </si>
  <si>
    <r>
      <t>3</t>
    </r>
    <r>
      <rPr>
        <b/>
        <sz val="8"/>
        <rFont val="Calibri"/>
        <family val="2"/>
        <scheme val="minor"/>
      </rPr>
      <t>er</t>
    </r>
    <r>
      <rPr>
        <b/>
        <sz val="14"/>
        <rFont val="Calibri"/>
        <family val="2"/>
        <scheme val="minor"/>
      </rPr>
      <t>. 2016</t>
    </r>
  </si>
  <si>
    <r>
      <t>2</t>
    </r>
    <r>
      <rPr>
        <b/>
        <sz val="8"/>
        <rFont val="Calibri"/>
        <family val="2"/>
        <scheme val="minor"/>
      </rPr>
      <t xml:space="preserve">er. </t>
    </r>
    <r>
      <rPr>
        <b/>
        <sz val="14"/>
        <rFont val="Calibri"/>
        <family val="2"/>
        <scheme val="minor"/>
      </rPr>
      <t>2016</t>
    </r>
  </si>
  <si>
    <r>
      <t>4</t>
    </r>
    <r>
      <rPr>
        <b/>
        <sz val="12"/>
        <rFont val="Calibri"/>
        <family val="2"/>
        <scheme val="minor"/>
      </rPr>
      <t>to</t>
    </r>
    <r>
      <rPr>
        <b/>
        <sz val="24"/>
        <rFont val="Calibri"/>
        <family val="2"/>
        <scheme val="minor"/>
      </rPr>
      <t>. Trimestre 2016</t>
    </r>
  </si>
  <si>
    <r>
      <t>3</t>
    </r>
    <r>
      <rPr>
        <b/>
        <sz val="12"/>
        <rFont val="Calibri"/>
        <family val="2"/>
        <scheme val="minor"/>
      </rPr>
      <t>er</t>
    </r>
    <r>
      <rPr>
        <b/>
        <sz val="24"/>
        <rFont val="Calibri"/>
        <family val="2"/>
        <scheme val="minor"/>
      </rPr>
      <t>. Trimestre 2016</t>
    </r>
  </si>
  <si>
    <r>
      <t>2</t>
    </r>
    <r>
      <rPr>
        <b/>
        <sz val="12"/>
        <rFont val="Calibri"/>
        <family val="2"/>
        <scheme val="minor"/>
      </rPr>
      <t>do</t>
    </r>
    <r>
      <rPr>
        <b/>
        <sz val="24"/>
        <rFont val="Calibri"/>
        <family val="2"/>
        <scheme val="minor"/>
      </rPr>
      <t>. Trimestre 2016</t>
    </r>
  </si>
  <si>
    <r>
      <t>1</t>
    </r>
    <r>
      <rPr>
        <b/>
        <sz val="12"/>
        <rFont val="Calibri"/>
        <family val="2"/>
        <scheme val="minor"/>
      </rPr>
      <t>er</t>
    </r>
    <r>
      <rPr>
        <b/>
        <sz val="24"/>
        <rFont val="Calibri"/>
        <family val="2"/>
        <scheme val="minor"/>
      </rPr>
      <t>. Trimestre 2016</t>
    </r>
  </si>
  <si>
    <r>
      <t>En términos de la fracción I del Decreto de Presupuesto de Egresos de la Federación para el Ejercicio Fiscal 2016</t>
    </r>
    <r>
      <rPr>
        <b/>
        <sz val="16"/>
        <rFont val="Calibri"/>
        <family val="2"/>
        <scheme val="minor"/>
      </rPr>
      <t>.</t>
    </r>
  </si>
  <si>
    <r>
      <t>Enero- Diciembre</t>
    </r>
    <r>
      <rPr>
        <b/>
        <sz val="16"/>
        <rFont val="Calibri"/>
        <family val="2"/>
        <scheme val="minor"/>
      </rPr>
      <t xml:space="preserve"> 2016</t>
    </r>
  </si>
  <si>
    <r>
      <rPr>
        <b/>
        <sz val="16"/>
        <color indexed="8"/>
        <rFont val="Calibri"/>
        <family val="2"/>
        <scheme val="minor"/>
      </rPr>
      <t>PRIMER</t>
    </r>
    <r>
      <rPr>
        <b/>
        <sz val="10"/>
        <color indexed="8"/>
        <rFont val="Calibri"/>
        <family val="2"/>
        <scheme val="minor"/>
      </rPr>
      <t xml:space="preserve"> TRIMESTRE DEL 2016</t>
    </r>
  </si>
  <si>
    <r>
      <rPr>
        <b/>
        <sz val="16"/>
        <rFont val="Calibri"/>
        <family val="2"/>
        <scheme val="minor"/>
      </rPr>
      <t>SEGUNDO</t>
    </r>
    <r>
      <rPr>
        <b/>
        <sz val="10"/>
        <rFont val="Calibri"/>
        <family val="2"/>
        <scheme val="minor"/>
      </rPr>
      <t xml:space="preserve"> TRIMESTRE DEL 2016</t>
    </r>
  </si>
  <si>
    <r>
      <rPr>
        <b/>
        <sz val="16"/>
        <rFont val="Calibri"/>
        <family val="2"/>
        <scheme val="minor"/>
      </rPr>
      <t xml:space="preserve">TERCER </t>
    </r>
    <r>
      <rPr>
        <b/>
        <sz val="10"/>
        <rFont val="Calibri"/>
        <family val="2"/>
        <scheme val="minor"/>
      </rPr>
      <t>TRIMESTRE 2016</t>
    </r>
  </si>
  <si>
    <r>
      <rPr>
        <b/>
        <sz val="16"/>
        <rFont val="Calibri"/>
        <family val="2"/>
        <scheme val="minor"/>
      </rPr>
      <t>CUARTO</t>
    </r>
    <r>
      <rPr>
        <b/>
        <sz val="10"/>
        <rFont val="Calibri"/>
        <family val="2"/>
        <scheme val="minor"/>
      </rPr>
      <t xml:space="preserve"> TRIMESTRE DEL  2016</t>
    </r>
  </si>
  <si>
    <r>
      <t xml:space="preserve">RECURSOS FEDERALES QUE SE RECIBIERON INCLUYENDO SUBSIDIOS EXTRAORDINARIOS, EN EL ARTÍCULO </t>
    </r>
    <r>
      <rPr>
        <b/>
        <sz val="8"/>
        <rFont val="Calibri"/>
        <family val="2"/>
        <scheme val="minor"/>
      </rPr>
      <t xml:space="preserve"> 42/2016</t>
    </r>
    <r>
      <rPr>
        <sz val="8"/>
        <rFont val="Calibri"/>
        <family val="2"/>
        <scheme val="minor"/>
      </rPr>
      <t xml:space="preserve"> PEF DEL PRESENTE EJERCICIO, PRESENTARSE  EN LAS FRACCIONES( I , II , III ,IV y V),  ASÍMISMO  EL ÓRGANO DE CONTROL INTERNO DE LA INSTITUCIÓN  SERÁ RESPONSABILIDAD DE INFORMAR AL C. RECTOR (A) QUE SEA CORRECTA LA INFORMACIÓN RELATIVA AL DESARROLLO DE ESTE PROGRAMA DE LOS FONDOS DE LOS RECURSOS ASIGNADOS PEF 2016. </t>
    </r>
  </si>
  <si>
    <r>
      <rPr>
        <b/>
        <sz val="10"/>
        <color indexed="62"/>
        <rFont val="Calibri"/>
        <family val="2"/>
        <scheme val="minor"/>
      </rPr>
      <t xml:space="preserve">R/M </t>
    </r>
    <r>
      <rPr>
        <sz val="10"/>
        <rFont val="Calibri"/>
        <family val="2"/>
        <scheme val="minor"/>
      </rPr>
      <t>=  Recursos Federales Mensuales ( Subsidios Ordinario y Extraordinarios 2016 )</t>
    </r>
  </si>
  <si>
    <t>ESCUDO DEL ORGANISMO</t>
  </si>
  <si>
    <t>ELEGIR ORGANISMO EN ESTE CATÁLOGO</t>
  </si>
  <si>
    <t>ACUMULADO
ENE. A JUN. 2016</t>
  </si>
  <si>
    <t>ACUMULADO
ENE. A SEPT. 2016</t>
  </si>
  <si>
    <t xml:space="preserve">GRAN TOTAL A MILES DE PESOS   </t>
  </si>
  <si>
    <t xml:space="preserve">Nota.-
PARA LA PRESENTACIÓN DE LA INFORMACIÓN FINANCIERA, DEBERÁN UTILIZAR LOS FORMATOS ANEXOS,   ESTABLECIDOS POR LA DGESU SOLICITADOS POR EL ÓRGANO INTERNO DE LA SECRETARÍA DE EDUCACIÓN PÚBLICA; ESTOS MISMOS SERÁN RECIBIDOS EN  ESTA DIRECCIÓN, PARA CUALQUIER REVISIÓN EXTERNA COMO INTERNA.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</si>
</sst>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2" x14ac:knownFonts="1">
    <font>
      <sz val="10"/>
      <name val="Arial"/>
    </font>
    <font>
      <sz val="10"/>
      <name val="Arial"/>
      <family val="2"/>
    </font>
    <font>
      <b/>
      <sz val="11"/>
      <color theme="3"/>
      <name val="Calibri"/>
      <family val="2"/>
      <scheme val="minor"/>
    </font>
    <font>
      <sz val="8"/>
      <color theme="1"/>
      <name val="Calibri"/>
      <family val="2"/>
      <scheme val="minor"/>
    </font>
    <font>
      <sz val="8"/>
      <name val="Calibri"/>
      <family val="2"/>
      <scheme val="minor"/>
    </font>
    <font>
      <sz val="8"/>
      <color theme="3" tint="0.39997558519241921"/>
      <name val="Calibri"/>
      <family val="2"/>
      <scheme val="minor"/>
    </font>
    <font>
      <b/>
      <sz val="6"/>
      <color theme="1"/>
      <name val="Calibri"/>
      <family val="2"/>
      <scheme val="minor"/>
    </font>
    <font>
      <b/>
      <sz val="8"/>
      <color theme="1"/>
      <name val="Calibri"/>
      <family val="2"/>
      <scheme val="minor"/>
    </font>
    <font>
      <b/>
      <sz val="8"/>
      <color theme="3"/>
      <name val="Calibri"/>
      <family val="2"/>
      <scheme val="minor"/>
    </font>
    <font>
      <b/>
      <sz val="8"/>
      <color rgb="FFFF0000"/>
      <name val="Calibri"/>
      <family val="2"/>
      <scheme val="minor"/>
    </font>
    <font>
      <b/>
      <sz val="8"/>
      <color theme="3" tint="0.39997558519241921"/>
      <name val="Calibri"/>
      <family val="2"/>
      <scheme val="minor"/>
    </font>
    <font>
      <sz val="8"/>
      <color rgb="FFFF0000"/>
      <name val="Calibri"/>
      <family val="2"/>
      <scheme val="minor"/>
    </font>
    <font>
      <sz val="10"/>
      <name val="Calibri"/>
      <family val="2"/>
      <scheme val="minor"/>
    </font>
    <font>
      <b/>
      <sz val="8"/>
      <name val="Calibri"/>
      <family val="2"/>
      <scheme val="minor"/>
    </font>
    <font>
      <b/>
      <sz val="10"/>
      <color theme="1"/>
      <name val="Calibri"/>
      <family val="2"/>
      <scheme val="minor"/>
    </font>
    <font>
      <b/>
      <sz val="10"/>
      <name val="Calibri"/>
      <family val="2"/>
      <scheme val="minor"/>
    </font>
    <font>
      <b/>
      <sz val="12"/>
      <name val="Calibri"/>
      <family val="2"/>
      <scheme val="minor"/>
    </font>
    <font>
      <b/>
      <sz val="14"/>
      <name val="Calibri"/>
      <family val="2"/>
      <scheme val="minor"/>
    </font>
    <font>
      <b/>
      <sz val="8.5"/>
      <name val="Calibri"/>
      <family val="2"/>
      <scheme val="minor"/>
    </font>
    <font>
      <b/>
      <sz val="10"/>
      <color theme="0"/>
      <name val="Calibri"/>
      <family val="2"/>
      <scheme val="minor"/>
    </font>
    <font>
      <b/>
      <sz val="9"/>
      <color theme="1"/>
      <name val="Calibri"/>
      <family val="2"/>
      <scheme val="minor"/>
    </font>
    <font>
      <b/>
      <sz val="9"/>
      <name val="Calibri"/>
      <family val="2"/>
      <scheme val="minor"/>
    </font>
    <font>
      <b/>
      <sz val="9"/>
      <color theme="0"/>
      <name val="Calibri"/>
      <family val="2"/>
      <scheme val="minor"/>
    </font>
    <font>
      <b/>
      <sz val="5"/>
      <name val="Calibri"/>
      <family val="2"/>
      <scheme val="minor"/>
    </font>
    <font>
      <b/>
      <sz val="20"/>
      <name val="Calibri"/>
      <family val="2"/>
      <scheme val="minor"/>
    </font>
    <font>
      <b/>
      <sz val="8"/>
      <color theme="4" tint="-0.499984740745262"/>
      <name val="Calibri"/>
      <family val="2"/>
      <scheme val="minor"/>
    </font>
    <font>
      <b/>
      <sz val="16"/>
      <name val="Calibri"/>
      <family val="2"/>
      <scheme val="minor"/>
    </font>
    <font>
      <b/>
      <sz val="10"/>
      <color rgb="FFFF0000"/>
      <name val="Calibri"/>
      <family val="2"/>
      <scheme val="minor"/>
    </font>
    <font>
      <b/>
      <sz val="11"/>
      <name val="Calibri"/>
      <family val="2"/>
      <scheme val="minor"/>
    </font>
    <font>
      <sz val="11"/>
      <name val="Calibri"/>
      <family val="2"/>
      <scheme val="minor"/>
    </font>
    <font>
      <b/>
      <sz val="20"/>
      <color indexed="9"/>
      <name val="Calibri"/>
      <family val="2"/>
      <scheme val="minor"/>
    </font>
    <font>
      <b/>
      <sz val="24"/>
      <name val="Calibri"/>
      <family val="2"/>
      <scheme val="minor"/>
    </font>
    <font>
      <b/>
      <sz val="10"/>
      <color indexed="9"/>
      <name val="Calibri"/>
      <family val="2"/>
      <scheme val="minor"/>
    </font>
    <font>
      <sz val="10"/>
      <color theme="0"/>
      <name val="Calibri"/>
      <family val="2"/>
      <scheme val="minor"/>
    </font>
    <font>
      <b/>
      <sz val="10"/>
      <color indexed="8"/>
      <name val="Calibri"/>
      <family val="2"/>
      <scheme val="minor"/>
    </font>
    <font>
      <b/>
      <sz val="16"/>
      <color indexed="8"/>
      <name val="Calibri"/>
      <family val="2"/>
      <scheme val="minor"/>
    </font>
    <font>
      <b/>
      <sz val="12"/>
      <color theme="1"/>
      <name val="Calibri"/>
      <family val="2"/>
      <scheme val="minor"/>
    </font>
    <font>
      <b/>
      <sz val="8.5"/>
      <color theme="1"/>
      <name val="Calibri"/>
      <family val="2"/>
      <scheme val="minor"/>
    </font>
    <font>
      <b/>
      <sz val="8.5"/>
      <color indexed="9"/>
      <name val="Calibri"/>
      <family val="2"/>
      <scheme val="minor"/>
    </font>
    <font>
      <sz val="11"/>
      <color theme="1"/>
      <name val="Calibri"/>
      <family val="2"/>
      <scheme val="minor"/>
    </font>
    <font>
      <b/>
      <sz val="10"/>
      <color indexed="62"/>
      <name val="Calibri"/>
      <family val="2"/>
      <scheme val="minor"/>
    </font>
    <font>
      <b/>
      <sz val="28"/>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indexed="64"/>
      </patternFill>
    </fill>
  </fills>
  <borders count="7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9"/>
      </bottom>
      <diagonal/>
    </border>
    <border>
      <left/>
      <right/>
      <top/>
      <bottom style="double">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2">
    <xf numFmtId="0" fontId="0" fillId="0" borderId="0"/>
    <xf numFmtId="0" fontId="1" fillId="0" borderId="0"/>
  </cellStyleXfs>
  <cellXfs count="584">
    <xf numFmtId="0" fontId="0" fillId="0" borderId="0" xfId="0"/>
    <xf numFmtId="4" fontId="3" fillId="0" borderId="0" xfId="1" applyNumberFormat="1" applyFont="1" applyBorder="1"/>
    <xf numFmtId="0" fontId="4" fillId="0" borderId="0" xfId="1" applyFont="1" applyBorder="1" applyAlignment="1">
      <alignment horizontal="right" vertical="center"/>
    </xf>
    <xf numFmtId="3" fontId="3" fillId="0" borderId="0" xfId="1" applyNumberFormat="1" applyFont="1" applyBorder="1"/>
    <xf numFmtId="4" fontId="3" fillId="0" borderId="6" xfId="1" applyNumberFormat="1" applyFont="1" applyBorder="1" applyAlignment="1">
      <alignment horizontal="right" vertical="center"/>
    </xf>
    <xf numFmtId="0" fontId="3" fillId="0" borderId="0" xfId="0" applyFont="1"/>
    <xf numFmtId="0" fontId="2" fillId="0" borderId="0" xfId="0" applyFont="1"/>
    <xf numFmtId="4" fontId="2" fillId="0" borderId="0" xfId="0" applyNumberFormat="1" applyFont="1"/>
    <xf numFmtId="0" fontId="5" fillId="0" borderId="0" xfId="0" applyFont="1"/>
    <xf numFmtId="4" fontId="5" fillId="0" borderId="0" xfId="0" applyNumberFormat="1" applyFont="1"/>
    <xf numFmtId="4" fontId="5" fillId="0" borderId="0" xfId="0" applyNumberFormat="1" applyFont="1" applyAlignment="1">
      <alignment horizontal="right" vertical="center"/>
    </xf>
    <xf numFmtId="4" fontId="3" fillId="0" borderId="0" xfId="1" applyNumberFormat="1" applyFont="1" applyBorder="1" applyAlignment="1">
      <alignment horizontal="center"/>
    </xf>
    <xf numFmtId="4" fontId="3" fillId="0" borderId="0" xfId="1" applyNumberFormat="1" applyFont="1" applyBorder="1" applyAlignment="1">
      <alignment horizontal="right" vertical="center"/>
    </xf>
    <xf numFmtId="4" fontId="3" fillId="0" borderId="12" xfId="1" applyNumberFormat="1" applyFont="1" applyBorder="1"/>
    <xf numFmtId="0" fontId="3" fillId="5" borderId="0" xfId="0" applyFont="1" applyFill="1" applyBorder="1"/>
    <xf numFmtId="4" fontId="3" fillId="5" borderId="0" xfId="0" applyNumberFormat="1" applyFont="1" applyFill="1" applyBorder="1"/>
    <xf numFmtId="0" fontId="3" fillId="5" borderId="4" xfId="0" applyFont="1" applyFill="1" applyBorder="1"/>
    <xf numFmtId="0" fontId="3" fillId="5" borderId="0" xfId="0" applyFont="1" applyFill="1"/>
    <xf numFmtId="4" fontId="7" fillId="5" borderId="0" xfId="0" applyNumberFormat="1" applyFont="1" applyFill="1" applyBorder="1"/>
    <xf numFmtId="4" fontId="7" fillId="5" borderId="19" xfId="0" applyNumberFormat="1" applyFont="1" applyFill="1" applyBorder="1"/>
    <xf numFmtId="0" fontId="3" fillId="5" borderId="20" xfId="0" applyFont="1" applyFill="1" applyBorder="1"/>
    <xf numFmtId="0" fontId="7" fillId="5" borderId="0" xfId="0" applyFont="1" applyFill="1" applyBorder="1"/>
    <xf numFmtId="0" fontId="8" fillId="5" borderId="0" xfId="0" applyFont="1" applyFill="1" applyBorder="1"/>
    <xf numFmtId="4" fontId="8" fillId="5" borderId="0" xfId="0" applyNumberFormat="1" applyFont="1" applyFill="1" applyBorder="1"/>
    <xf numFmtId="4" fontId="8" fillId="5" borderId="19" xfId="0" applyNumberFormat="1" applyFont="1" applyFill="1" applyBorder="1"/>
    <xf numFmtId="0" fontId="8" fillId="5" borderId="20" xfId="0" applyFont="1" applyFill="1" applyBorder="1"/>
    <xf numFmtId="0" fontId="8" fillId="5" borderId="21" xfId="0" applyFont="1" applyFill="1" applyBorder="1"/>
    <xf numFmtId="0" fontId="8" fillId="5" borderId="22" xfId="0" applyFont="1" applyFill="1" applyBorder="1"/>
    <xf numFmtId="4" fontId="7" fillId="5" borderId="0" xfId="0" applyNumberFormat="1" applyFont="1" applyFill="1" applyBorder="1" applyAlignment="1">
      <alignment vertical="center"/>
    </xf>
    <xf numFmtId="0" fontId="3" fillId="5" borderId="22" xfId="0" applyFont="1" applyFill="1" applyBorder="1"/>
    <xf numFmtId="0" fontId="3" fillId="5" borderId="18" xfId="0" applyFont="1" applyFill="1" applyBorder="1"/>
    <xf numFmtId="0" fontId="3" fillId="5" borderId="21" xfId="0" applyFont="1" applyFill="1" applyBorder="1"/>
    <xf numFmtId="4" fontId="3" fillId="5" borderId="0" xfId="0" applyNumberFormat="1" applyFont="1" applyFill="1" applyBorder="1" applyAlignment="1">
      <alignment horizontal="center" vertical="center"/>
    </xf>
    <xf numFmtId="4" fontId="9" fillId="5" borderId="0" xfId="0" applyNumberFormat="1" applyFont="1" applyFill="1" applyBorder="1"/>
    <xf numFmtId="0" fontId="3" fillId="5" borderId="23" xfId="0" applyFont="1" applyFill="1" applyBorder="1"/>
    <xf numFmtId="4" fontId="7" fillId="5" borderId="29" xfId="0" applyNumberFormat="1" applyFont="1" applyFill="1" applyBorder="1"/>
    <xf numFmtId="4" fontId="8" fillId="5" borderId="23" xfId="0" applyNumberFormat="1" applyFont="1" applyFill="1" applyBorder="1"/>
    <xf numFmtId="4" fontId="8" fillId="5" borderId="30" xfId="0" applyNumberFormat="1" applyFont="1" applyFill="1" applyBorder="1"/>
    <xf numFmtId="0" fontId="8" fillId="5" borderId="27" xfId="0" applyFont="1" applyFill="1" applyBorder="1"/>
    <xf numFmtId="4" fontId="8" fillId="5" borderId="27" xfId="0" applyNumberFormat="1" applyFont="1" applyFill="1" applyBorder="1"/>
    <xf numFmtId="4" fontId="8" fillId="5" borderId="28" xfId="0" applyNumberFormat="1" applyFont="1" applyFill="1" applyBorder="1"/>
    <xf numFmtId="4" fontId="10" fillId="5" borderId="23" xfId="0" applyNumberFormat="1" applyFont="1" applyFill="1" applyBorder="1"/>
    <xf numFmtId="4" fontId="10" fillId="5" borderId="30" xfId="0" applyNumberFormat="1" applyFont="1" applyFill="1" applyBorder="1"/>
    <xf numFmtId="0" fontId="3" fillId="5" borderId="27" xfId="0" applyFont="1" applyFill="1" applyBorder="1"/>
    <xf numFmtId="0" fontId="3" fillId="5" borderId="28" xfId="0" applyFont="1" applyFill="1" applyBorder="1"/>
    <xf numFmtId="0" fontId="8" fillId="5" borderId="15" xfId="0" applyFont="1" applyFill="1" applyBorder="1"/>
    <xf numFmtId="0" fontId="8" fillId="5" borderId="11" xfId="0" applyFont="1" applyFill="1" applyBorder="1"/>
    <xf numFmtId="4" fontId="7" fillId="5" borderId="24" xfId="0" applyNumberFormat="1" applyFont="1" applyFill="1" applyBorder="1"/>
    <xf numFmtId="4" fontId="8" fillId="5" borderId="31" xfId="0" applyNumberFormat="1" applyFont="1" applyFill="1" applyBorder="1"/>
    <xf numFmtId="4" fontId="8" fillId="5" borderId="26" xfId="0" applyNumberFormat="1" applyFont="1" applyFill="1" applyBorder="1"/>
    <xf numFmtId="0" fontId="3" fillId="5" borderId="26" xfId="0" applyFont="1" applyFill="1" applyBorder="1"/>
    <xf numFmtId="4" fontId="10" fillId="5" borderId="31" xfId="0" applyNumberFormat="1" applyFont="1" applyFill="1" applyBorder="1"/>
    <xf numFmtId="0" fontId="3" fillId="2" borderId="12" xfId="0" applyFont="1" applyFill="1" applyBorder="1"/>
    <xf numFmtId="0" fontId="8" fillId="2" borderId="12" xfId="0" applyFont="1" applyFill="1" applyBorder="1"/>
    <xf numFmtId="0" fontId="3" fillId="5" borderId="12" xfId="0" applyFont="1" applyFill="1" applyBorder="1"/>
    <xf numFmtId="4" fontId="7" fillId="2" borderId="12" xfId="0" applyNumberFormat="1" applyFont="1" applyFill="1" applyBorder="1"/>
    <xf numFmtId="4" fontId="8" fillId="2" borderId="12" xfId="0" applyNumberFormat="1" applyFont="1" applyFill="1" applyBorder="1"/>
    <xf numFmtId="0" fontId="3" fillId="5" borderId="14" xfId="0" applyFont="1" applyFill="1" applyBorder="1"/>
    <xf numFmtId="0" fontId="3" fillId="2" borderId="14" xfId="0" applyFont="1" applyFill="1" applyBorder="1"/>
    <xf numFmtId="0" fontId="8" fillId="5" borderId="12" xfId="1" applyFont="1" applyFill="1" applyBorder="1"/>
    <xf numFmtId="0" fontId="2" fillId="5" borderId="12" xfId="0" applyFont="1" applyFill="1" applyBorder="1"/>
    <xf numFmtId="0" fontId="7" fillId="5" borderId="12" xfId="1" applyFont="1" applyFill="1" applyBorder="1" applyAlignment="1">
      <alignment horizontal="center"/>
    </xf>
    <xf numFmtId="4" fontId="3" fillId="0" borderId="29" xfId="1" applyNumberFormat="1" applyFont="1" applyBorder="1"/>
    <xf numFmtId="0" fontId="3" fillId="0" borderId="11" xfId="1" applyFont="1" applyBorder="1" applyAlignment="1">
      <alignment horizontal="right"/>
    </xf>
    <xf numFmtId="0" fontId="3" fillId="0" borderId="12" xfId="1" applyFont="1" applyBorder="1" applyAlignment="1">
      <alignment horizontal="right"/>
    </xf>
    <xf numFmtId="3" fontId="7" fillId="5" borderId="12" xfId="1" applyNumberFormat="1" applyFont="1" applyFill="1" applyBorder="1" applyAlignment="1">
      <alignment horizontal="center" vertical="justify"/>
    </xf>
    <xf numFmtId="0" fontId="12" fillId="0" borderId="7" xfId="0" applyFont="1" applyBorder="1" applyAlignment="1">
      <alignment horizontal="center"/>
    </xf>
    <xf numFmtId="0" fontId="13" fillId="0" borderId="33" xfId="0" applyFont="1" applyBorder="1" applyAlignment="1">
      <alignment horizontal="left"/>
    </xf>
    <xf numFmtId="0" fontId="3" fillId="0" borderId="11" xfId="1" applyFont="1" applyBorder="1" applyAlignment="1">
      <alignment horizontal="left"/>
    </xf>
    <xf numFmtId="0" fontId="3" fillId="0" borderId="12" xfId="1" applyFont="1" applyBorder="1" applyAlignment="1">
      <alignment horizontal="left"/>
    </xf>
    <xf numFmtId="3" fontId="6" fillId="0" borderId="7" xfId="1" applyNumberFormat="1" applyFont="1" applyBorder="1" applyAlignment="1">
      <alignment horizontal="center" vertical="justify"/>
    </xf>
    <xf numFmtId="3" fontId="6" fillId="0" borderId="7" xfId="1" applyNumberFormat="1" applyFont="1" applyBorder="1" applyAlignment="1">
      <alignment horizontal="center" vertical="center"/>
    </xf>
    <xf numFmtId="4" fontId="3" fillId="0" borderId="0" xfId="1" quotePrefix="1" applyNumberFormat="1" applyFont="1" applyBorder="1" applyAlignment="1"/>
    <xf numFmtId="4" fontId="3" fillId="0" borderId="0" xfId="1" applyNumberFormat="1" applyFont="1" applyBorder="1" applyAlignment="1"/>
    <xf numFmtId="0" fontId="1" fillId="0" borderId="0" xfId="1" applyFill="1"/>
    <xf numFmtId="0" fontId="1" fillId="0" borderId="0" xfId="1" quotePrefix="1" applyFont="1" applyFill="1" applyAlignment="1">
      <alignment horizontal="left"/>
    </xf>
    <xf numFmtId="0" fontId="1" fillId="0" borderId="0" xfId="1" applyFont="1" applyFill="1" applyAlignment="1">
      <alignment horizontal="right"/>
    </xf>
    <xf numFmtId="0" fontId="12" fillId="0" borderId="7" xfId="0" applyFont="1" applyFill="1" applyBorder="1" applyAlignment="1">
      <alignment horizontal="left" vertical="center"/>
    </xf>
    <xf numFmtId="0" fontId="12" fillId="0" borderId="7" xfId="0" applyFont="1" applyFill="1" applyBorder="1" applyAlignment="1">
      <alignment horizontal="left" vertical="center" shrinkToFit="1"/>
    </xf>
    <xf numFmtId="0" fontId="0" fillId="0" borderId="0" xfId="0" applyFill="1"/>
    <xf numFmtId="0" fontId="0" fillId="0" borderId="0" xfId="0" quotePrefix="1" applyFill="1" applyAlignment="1">
      <alignment horizontal="left"/>
    </xf>
    <xf numFmtId="0" fontId="1" fillId="0" borderId="0" xfId="0" quotePrefix="1" applyFont="1" applyFill="1" applyAlignment="1">
      <alignment horizontal="left"/>
    </xf>
    <xf numFmtId="0" fontId="0" fillId="0" borderId="0" xfId="0" applyFill="1" applyBorder="1"/>
    <xf numFmtId="0" fontId="12" fillId="0" borderId="7" xfId="0" quotePrefix="1" applyFont="1" applyFill="1" applyBorder="1" applyAlignment="1">
      <alignment horizontal="left" vertical="center" shrinkToFit="1"/>
    </xf>
    <xf numFmtId="0" fontId="0" fillId="0" borderId="0" xfId="0" applyFont="1" applyFill="1" applyBorder="1"/>
    <xf numFmtId="0" fontId="0" fillId="0" borderId="0" xfId="0" quotePrefix="1" applyFill="1" applyAlignment="1"/>
    <xf numFmtId="0" fontId="3" fillId="0" borderId="0" xfId="0" applyFont="1" applyFill="1" applyBorder="1"/>
    <xf numFmtId="0" fontId="3" fillId="0" borderId="3" xfId="0" applyFont="1" applyFill="1" applyBorder="1"/>
    <xf numFmtId="4" fontId="3" fillId="0" borderId="0" xfId="0" applyNumberFormat="1" applyFont="1" applyFill="1" applyBorder="1"/>
    <xf numFmtId="4" fontId="3" fillId="0" borderId="17" xfId="0" applyNumberFormat="1" applyFont="1" applyFill="1" applyBorder="1"/>
    <xf numFmtId="0" fontId="3" fillId="0" borderId="0" xfId="0" applyFont="1" applyFill="1"/>
    <xf numFmtId="0" fontId="11" fillId="0" borderId="0" xfId="0" applyFont="1" applyFill="1"/>
    <xf numFmtId="4" fontId="11" fillId="0" borderId="0" xfId="0" applyNumberFormat="1" applyFont="1" applyFill="1"/>
    <xf numFmtId="3" fontId="7" fillId="0" borderId="0" xfId="1" applyNumberFormat="1" applyFont="1" applyFill="1" applyBorder="1" applyAlignment="1">
      <alignment horizontal="center" vertical="center" wrapText="1"/>
    </xf>
    <xf numFmtId="4" fontId="4" fillId="0" borderId="0" xfId="0" applyNumberFormat="1"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3" xfId="0" applyNumberFormat="1" applyFont="1" applyFill="1" applyBorder="1" applyAlignment="1">
      <alignment vertical="center"/>
    </xf>
    <xf numFmtId="4" fontId="3" fillId="5" borderId="6" xfId="0" applyNumberFormat="1" applyFont="1" applyFill="1" applyBorder="1" applyAlignment="1">
      <alignment horizontal="right"/>
    </xf>
    <xf numFmtId="0" fontId="3" fillId="5" borderId="12" xfId="0" applyFont="1" applyFill="1" applyBorder="1" applyAlignment="1">
      <alignment horizontal="right"/>
    </xf>
    <xf numFmtId="0" fontId="3" fillId="5" borderId="0" xfId="0" applyFont="1" applyFill="1" applyBorder="1" applyAlignment="1">
      <alignment horizontal="right"/>
    </xf>
    <xf numFmtId="4" fontId="3" fillId="5" borderId="12" xfId="0" applyNumberFormat="1" applyFont="1" applyFill="1" applyBorder="1" applyAlignment="1">
      <alignment horizontal="right"/>
    </xf>
    <xf numFmtId="4" fontId="3" fillId="2" borderId="12" xfId="0" applyNumberFormat="1" applyFont="1" applyFill="1" applyBorder="1" applyAlignment="1">
      <alignment horizontal="right"/>
    </xf>
    <xf numFmtId="0" fontId="3" fillId="2" borderId="12" xfId="0" applyFont="1" applyFill="1" applyBorder="1" applyAlignment="1">
      <alignment horizontal="right"/>
    </xf>
    <xf numFmtId="4" fontId="3" fillId="5" borderId="0" xfId="0" applyNumberFormat="1" applyFont="1" applyFill="1" applyBorder="1" applyAlignment="1">
      <alignment horizontal="right" vertical="center"/>
    </xf>
    <xf numFmtId="164" fontId="3" fillId="5" borderId="12" xfId="0" applyNumberFormat="1" applyFont="1" applyFill="1" applyBorder="1" applyAlignment="1">
      <alignment horizontal="right"/>
    </xf>
    <xf numFmtId="164" fontId="3" fillId="5" borderId="0" xfId="0" applyNumberFormat="1" applyFont="1" applyFill="1" applyBorder="1" applyAlignment="1">
      <alignment horizontal="right"/>
    </xf>
    <xf numFmtId="4" fontId="3" fillId="5" borderId="12" xfId="0" applyNumberFormat="1" applyFont="1" applyFill="1" applyBorder="1" applyAlignment="1">
      <alignment horizontal="right" vertical="center"/>
    </xf>
    <xf numFmtId="4" fontId="3" fillId="2" borderId="12" xfId="0" applyNumberFormat="1" applyFont="1" applyFill="1" applyBorder="1" applyAlignment="1">
      <alignment horizontal="right" vertical="center"/>
    </xf>
    <xf numFmtId="4" fontId="3" fillId="5" borderId="0" xfId="0" applyNumberFormat="1" applyFont="1" applyFill="1" applyBorder="1" applyAlignment="1">
      <alignment horizontal="right"/>
    </xf>
    <xf numFmtId="4" fontId="9" fillId="5" borderId="0" xfId="0" applyNumberFormat="1" applyFont="1" applyFill="1" applyBorder="1" applyAlignment="1">
      <alignment horizontal="right"/>
    </xf>
    <xf numFmtId="4" fontId="9" fillId="5" borderId="12" xfId="0" applyNumberFormat="1" applyFont="1" applyFill="1" applyBorder="1" applyAlignment="1">
      <alignment horizontal="right"/>
    </xf>
    <xf numFmtId="4" fontId="9" fillId="2" borderId="12" xfId="0" applyNumberFormat="1" applyFont="1" applyFill="1" applyBorder="1" applyAlignment="1">
      <alignment horizontal="right"/>
    </xf>
    <xf numFmtId="0" fontId="8" fillId="0" borderId="0" xfId="1" applyFont="1" applyFill="1" applyBorder="1" applyAlignment="1">
      <alignment vertical="center"/>
    </xf>
    <xf numFmtId="0" fontId="3" fillId="0" borderId="3" xfId="0" applyFont="1" applyFill="1" applyBorder="1" applyAlignment="1">
      <alignment vertical="center"/>
    </xf>
    <xf numFmtId="3" fontId="7" fillId="0" borderId="0" xfId="1" applyNumberFormat="1" applyFont="1" applyFill="1" applyBorder="1" applyAlignment="1">
      <alignment horizontal="lef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5" borderId="0" xfId="0" applyFont="1" applyFill="1" applyBorder="1" applyAlignment="1">
      <alignment horizontal="center"/>
    </xf>
    <xf numFmtId="0" fontId="12" fillId="4" borderId="0" xfId="0" applyFont="1" applyFill="1"/>
    <xf numFmtId="0" fontId="12" fillId="0" borderId="0" xfId="0" applyFont="1"/>
    <xf numFmtId="0" fontId="12" fillId="4" borderId="0" xfId="0" applyFont="1" applyFill="1" applyAlignment="1"/>
    <xf numFmtId="0" fontId="17" fillId="6" borderId="37" xfId="0" applyFont="1" applyFill="1" applyBorder="1" applyAlignment="1"/>
    <xf numFmtId="0" fontId="12" fillId="0" borderId="0" xfId="0" applyFont="1" applyAlignment="1"/>
    <xf numFmtId="0" fontId="21" fillId="0" borderId="16" xfId="0" applyFont="1" applyFill="1" applyBorder="1" applyAlignment="1">
      <alignment vertical="center" wrapText="1"/>
    </xf>
    <xf numFmtId="0" fontId="21" fillId="0"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2" fillId="0" borderId="0" xfId="0" applyFont="1" applyFill="1" applyBorder="1"/>
    <xf numFmtId="0" fontId="21" fillId="0" borderId="28" xfId="0" applyFont="1" applyFill="1" applyBorder="1" applyAlignment="1">
      <alignment vertical="center" wrapText="1"/>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13" fillId="0" borderId="38" xfId="0" applyFont="1" applyFill="1" applyBorder="1" applyAlignment="1">
      <alignment horizontal="center" vertical="center"/>
    </xf>
    <xf numFmtId="0" fontId="15" fillId="3" borderId="7" xfId="0" applyFont="1" applyFill="1" applyBorder="1" applyAlignment="1">
      <alignment horizontal="center" vertical="center"/>
    </xf>
    <xf numFmtId="0" fontId="12" fillId="0" borderId="9" xfId="0" applyFont="1" applyFill="1" applyBorder="1"/>
    <xf numFmtId="0" fontId="12" fillId="0" borderId="3" xfId="0" applyFont="1" applyFill="1" applyBorder="1"/>
    <xf numFmtId="0" fontId="4" fillId="0" borderId="9" xfId="0" applyFont="1" applyFill="1" applyBorder="1" applyAlignment="1">
      <alignment horizontal="center" vertical="center"/>
    </xf>
    <xf numFmtId="4" fontId="4" fillId="0" borderId="0" xfId="0" applyNumberFormat="1" applyFont="1" applyAlignment="1">
      <alignment horizontal="center"/>
    </xf>
    <xf numFmtId="4" fontId="4" fillId="0" borderId="0" xfId="0" applyNumberFormat="1" applyFont="1"/>
    <xf numFmtId="9" fontId="12" fillId="0" borderId="0" xfId="0" applyNumberFormat="1" applyFont="1"/>
    <xf numFmtId="0" fontId="12" fillId="0" borderId="9" xfId="0" applyFont="1" applyFill="1" applyBorder="1" applyAlignment="1">
      <alignment vertical="center"/>
    </xf>
    <xf numFmtId="0" fontId="12" fillId="0" borderId="0" xfId="0" applyFont="1" applyFill="1" applyBorder="1" applyAlignment="1">
      <alignment vertical="center"/>
    </xf>
    <xf numFmtId="0" fontId="4" fillId="0" borderId="24" xfId="0" quotePrefix="1"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0" xfId="0" applyFont="1"/>
    <xf numFmtId="0" fontId="12" fillId="0" borderId="8" xfId="0" applyFont="1" applyBorder="1"/>
    <xf numFmtId="0" fontId="12" fillId="0" borderId="1" xfId="0" applyFont="1" applyBorder="1"/>
    <xf numFmtId="0" fontId="12" fillId="0" borderId="10" xfId="0" applyFont="1" applyFill="1" applyBorder="1" applyAlignment="1">
      <alignment vertical="center"/>
    </xf>
    <xf numFmtId="0" fontId="12" fillId="0" borderId="4" xfId="0" applyFont="1" applyFill="1" applyBorder="1" applyAlignment="1">
      <alignment vertical="center"/>
    </xf>
    <xf numFmtId="0" fontId="13" fillId="0" borderId="0" xfId="0" applyFont="1" applyFill="1" applyBorder="1" applyAlignment="1"/>
    <xf numFmtId="0" fontId="13" fillId="0" borderId="29" xfId="0" applyFont="1" applyFill="1" applyBorder="1" applyAlignment="1"/>
    <xf numFmtId="0" fontId="12" fillId="0" borderId="0" xfId="0" applyFont="1" applyFill="1"/>
    <xf numFmtId="0" fontId="12" fillId="0" borderId="0" xfId="0" applyFont="1" applyBorder="1"/>
    <xf numFmtId="0" fontId="12" fillId="0" borderId="9" xfId="0" applyFont="1" applyBorder="1"/>
    <xf numFmtId="0" fontId="12" fillId="0" borderId="0" xfId="0" applyFont="1" applyBorder="1" applyAlignment="1"/>
    <xf numFmtId="0" fontId="4" fillId="0" borderId="0" xfId="0" applyFont="1" applyFill="1"/>
    <xf numFmtId="0" fontId="4" fillId="0" borderId="0" xfId="0" applyFont="1" applyBorder="1"/>
    <xf numFmtId="0" fontId="12" fillId="0" borderId="3" xfId="0" applyFont="1" applyBorder="1"/>
    <xf numFmtId="4" fontId="12" fillId="0" borderId="0" xfId="0" applyNumberFormat="1" applyFont="1" applyFill="1"/>
    <xf numFmtId="0" fontId="15" fillId="0" borderId="7" xfId="0" applyFont="1" applyBorder="1" applyAlignment="1">
      <alignment horizontal="center" vertical="center"/>
    </xf>
    <xf numFmtId="0" fontId="15" fillId="0" borderId="7" xfId="0" quotePrefix="1" applyFont="1" applyBorder="1" applyAlignment="1">
      <alignment horizontal="center" vertical="center"/>
    </xf>
    <xf numFmtId="0" fontId="12" fillId="0" borderId="58" xfId="0" applyFont="1" applyBorder="1" applyAlignment="1">
      <alignment horizontal="left"/>
    </xf>
    <xf numFmtId="0" fontId="12" fillId="0" borderId="27" xfId="0" applyFont="1" applyBorder="1" applyAlignment="1">
      <alignment horizontal="left"/>
    </xf>
    <xf numFmtId="0" fontId="4" fillId="0" borderId="28" xfId="0" applyFont="1" applyBorder="1"/>
    <xf numFmtId="4" fontId="4" fillId="0" borderId="26" xfId="0" applyNumberFormat="1" applyFont="1" applyBorder="1" applyAlignment="1">
      <alignment horizontal="center"/>
    </xf>
    <xf numFmtId="4" fontId="4" fillId="0" borderId="27" xfId="0" applyNumberFormat="1" applyFont="1" applyBorder="1" applyAlignment="1">
      <alignment horizontal="center"/>
    </xf>
    <xf numFmtId="4" fontId="4" fillId="0" borderId="28" xfId="0" applyNumberFormat="1" applyFont="1" applyBorder="1" applyAlignment="1">
      <alignment horizontal="center" vertical="center"/>
    </xf>
    <xf numFmtId="10" fontId="4" fillId="0" borderId="0" xfId="0" applyNumberFormat="1" applyFont="1" applyBorder="1"/>
    <xf numFmtId="0" fontId="12" fillId="0" borderId="3" xfId="0" applyFont="1" applyBorder="1" applyAlignment="1">
      <alignment horizontal="center" vertical="center"/>
    </xf>
    <xf numFmtId="0" fontId="12" fillId="0" borderId="29" xfId="0" applyFont="1" applyBorder="1"/>
    <xf numFmtId="10" fontId="4" fillId="0" borderId="24" xfId="0" applyNumberFormat="1" applyFont="1" applyBorder="1" applyAlignment="1">
      <alignment horizontal="center" vertical="center"/>
    </xf>
    <xf numFmtId="10" fontId="10" fillId="0" borderId="0" xfId="0" applyNumberFormat="1" applyFont="1" applyBorder="1" applyAlignment="1">
      <alignment horizontal="center"/>
    </xf>
    <xf numFmtId="10" fontId="10" fillId="0" borderId="29" xfId="0" applyNumberFormat="1" applyFont="1" applyBorder="1" applyAlignment="1">
      <alignment horizontal="center"/>
    </xf>
    <xf numFmtId="0" fontId="12" fillId="0" borderId="9" xfId="0" applyFont="1" applyBorder="1" applyAlignment="1">
      <alignment horizontal="left"/>
    </xf>
    <xf numFmtId="0" fontId="12" fillId="0" borderId="0" xfId="0" applyFont="1" applyBorder="1" applyAlignment="1">
      <alignment horizontal="left"/>
    </xf>
    <xf numFmtId="4" fontId="4" fillId="0" borderId="24" xfId="0" applyNumberFormat="1" applyFont="1" applyBorder="1" applyAlignment="1">
      <alignment horizontal="center"/>
    </xf>
    <xf numFmtId="4" fontId="4" fillId="0" borderId="0" xfId="0" applyNumberFormat="1" applyFont="1" applyBorder="1" applyAlignment="1">
      <alignment horizontal="center"/>
    </xf>
    <xf numFmtId="4" fontId="4" fillId="0" borderId="29" xfId="0" applyNumberFormat="1" applyFont="1" applyBorder="1" applyAlignment="1">
      <alignment horizontal="center" vertical="center"/>
    </xf>
    <xf numFmtId="0" fontId="12" fillId="0" borderId="65" xfId="0" applyFont="1" applyBorder="1"/>
    <xf numFmtId="0" fontId="12" fillId="0" borderId="23" xfId="0" applyFont="1" applyBorder="1"/>
    <xf numFmtId="0" fontId="12" fillId="0" borderId="30" xfId="0" applyFont="1" applyBorder="1"/>
    <xf numFmtId="0" fontId="10" fillId="0" borderId="31" xfId="0" applyFont="1" applyBorder="1" applyAlignment="1">
      <alignment horizontal="center" vertical="center"/>
    </xf>
    <xf numFmtId="10" fontId="10" fillId="0" borderId="23" xfId="0" applyNumberFormat="1" applyFont="1" applyBorder="1" applyAlignment="1">
      <alignment horizontal="center" vertical="center"/>
    </xf>
    <xf numFmtId="10" fontId="10" fillId="0" borderId="30"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3" fillId="0" borderId="17" xfId="0" applyNumberFormat="1" applyFont="1" applyBorder="1" applyAlignment="1">
      <alignment horizontal="center" vertical="center"/>
    </xf>
    <xf numFmtId="10" fontId="10" fillId="0" borderId="0" xfId="0" applyNumberFormat="1" applyFont="1" applyBorder="1" applyAlignment="1">
      <alignment horizontal="center" vertical="center"/>
    </xf>
    <xf numFmtId="0" fontId="12" fillId="0" borderId="10" xfId="0" applyFont="1" applyBorder="1"/>
    <xf numFmtId="0" fontId="12" fillId="0" borderId="4" xfId="0" applyFont="1" applyBorder="1"/>
    <xf numFmtId="0" fontId="12" fillId="0" borderId="5" xfId="0" applyFont="1" applyBorder="1"/>
    <xf numFmtId="0" fontId="24" fillId="0" borderId="0" xfId="0" applyFont="1" applyAlignment="1">
      <alignment horizontal="center"/>
    </xf>
    <xf numFmtId="4" fontId="4" fillId="0" borderId="29" xfId="1" applyNumberFormat="1" applyFont="1" applyBorder="1"/>
    <xf numFmtId="4" fontId="4" fillId="0" borderId="0" xfId="1" applyNumberFormat="1" applyFont="1" applyBorder="1"/>
    <xf numFmtId="4" fontId="4" fillId="0" borderId="12" xfId="1" applyNumberFormat="1" applyFont="1" applyBorder="1"/>
    <xf numFmtId="0" fontId="12" fillId="0" borderId="15" xfId="1" applyFont="1" applyBorder="1"/>
    <xf numFmtId="4" fontId="4" fillId="0" borderId="15" xfId="1" applyNumberFormat="1" applyFont="1" applyBorder="1"/>
    <xf numFmtId="4" fontId="4" fillId="0" borderId="23" xfId="1" applyNumberFormat="1" applyFont="1" applyBorder="1"/>
    <xf numFmtId="0" fontId="12" fillId="0" borderId="15" xfId="1" applyFont="1" applyBorder="1" applyAlignment="1">
      <alignment horizontal="left"/>
    </xf>
    <xf numFmtId="0" fontId="12" fillId="0" borderId="0" xfId="1" applyFont="1" applyBorder="1"/>
    <xf numFmtId="4" fontId="4" fillId="0" borderId="0" xfId="1" applyNumberFormat="1" applyFont="1" applyBorder="1" applyAlignment="1">
      <alignment horizontal="right"/>
    </xf>
    <xf numFmtId="0" fontId="3" fillId="0" borderId="0" xfId="1" applyFont="1" applyBorder="1" applyAlignment="1">
      <alignment horizontal="center" vertical="center"/>
    </xf>
    <xf numFmtId="0" fontId="4" fillId="0" borderId="0" xfId="1" applyFont="1" applyBorder="1"/>
    <xf numFmtId="0" fontId="12" fillId="0" borderId="11" xfId="0" applyFont="1" applyBorder="1"/>
    <xf numFmtId="0" fontId="13" fillId="0" borderId="7" xfId="0" quotePrefix="1" applyFont="1" applyBorder="1" applyAlignment="1">
      <alignment horizontal="center"/>
    </xf>
    <xf numFmtId="0" fontId="13" fillId="0" borderId="7" xfId="0" applyFont="1" applyBorder="1" applyAlignment="1">
      <alignment horizontal="center"/>
    </xf>
    <xf numFmtId="0" fontId="13" fillId="0" borderId="7" xfId="0" applyFont="1" applyBorder="1" applyAlignment="1">
      <alignment horizontal="center" vertical="center"/>
    </xf>
    <xf numFmtId="0" fontId="4" fillId="0" borderId="15" xfId="0" applyFont="1" applyBorder="1" applyAlignment="1">
      <alignment horizontal="center" vertical="center"/>
    </xf>
    <xf numFmtId="4" fontId="13" fillId="2" borderId="7" xfId="0" applyNumberFormat="1" applyFont="1" applyFill="1" applyBorder="1"/>
    <xf numFmtId="4" fontId="13" fillId="0" borderId="0" xfId="0" applyNumberFormat="1" applyFont="1"/>
    <xf numFmtId="4" fontId="7" fillId="2" borderId="7" xfId="0" applyNumberFormat="1" applyFont="1" applyFill="1" applyBorder="1"/>
    <xf numFmtId="4" fontId="13" fillId="0" borderId="0" xfId="0" applyNumberFormat="1" applyFont="1" applyAlignment="1">
      <alignment horizontal="center"/>
    </xf>
    <xf numFmtId="4" fontId="7" fillId="2" borderId="7" xfId="0" applyNumberFormat="1" applyFont="1" applyFill="1" applyBorder="1" applyAlignment="1">
      <alignment horizontal="right" vertical="center"/>
    </xf>
    <xf numFmtId="4" fontId="13" fillId="0" borderId="0" xfId="0" applyNumberFormat="1" applyFont="1" applyAlignment="1">
      <alignment horizontal="right" vertical="center"/>
    </xf>
    <xf numFmtId="4" fontId="13" fillId="2" borderId="7" xfId="0" applyNumberFormat="1" applyFont="1" applyFill="1" applyBorder="1" applyAlignment="1">
      <alignment horizontal="center"/>
    </xf>
    <xf numFmtId="0" fontId="4" fillId="0" borderId="12" xfId="0" applyFont="1" applyBorder="1"/>
    <xf numFmtId="0" fontId="25" fillId="0" borderId="0" xfId="0" applyFont="1" applyAlignment="1">
      <alignment horizontal="right"/>
    </xf>
    <xf numFmtId="4" fontId="10" fillId="0" borderId="7" xfId="0" applyNumberFormat="1" applyFont="1" applyBorder="1" applyAlignment="1">
      <alignment horizontal="right"/>
    </xf>
    <xf numFmtId="4" fontId="10" fillId="0" borderId="7" xfId="0" applyNumberFormat="1" applyFont="1" applyBorder="1" applyAlignment="1">
      <alignment horizontal="right" vertical="center"/>
    </xf>
    <xf numFmtId="4" fontId="10" fillId="0" borderId="7" xfId="0" applyNumberFormat="1" applyFont="1" applyBorder="1" applyAlignment="1">
      <alignment horizontal="center"/>
    </xf>
    <xf numFmtId="4" fontId="10" fillId="0" borderId="0" xfId="0" applyNumberFormat="1" applyFont="1" applyAlignment="1">
      <alignment horizontal="right"/>
    </xf>
    <xf numFmtId="0" fontId="4" fillId="0" borderId="12" xfId="0" applyFont="1" applyBorder="1" applyAlignment="1">
      <alignment horizontal="center"/>
    </xf>
    <xf numFmtId="0" fontId="4" fillId="0" borderId="0" xfId="0" applyFont="1" applyBorder="1" applyAlignment="1">
      <alignment horizontal="left" vertical="justify"/>
    </xf>
    <xf numFmtId="4" fontId="4" fillId="0" borderId="37" xfId="0" applyNumberFormat="1" applyFont="1" applyBorder="1"/>
    <xf numFmtId="4" fontId="4" fillId="0" borderId="0" xfId="0" applyNumberFormat="1" applyFont="1" applyAlignment="1">
      <alignment horizontal="right" vertical="center"/>
    </xf>
    <xf numFmtId="4" fontId="4" fillId="0" borderId="0" xfId="0" applyNumberFormat="1" applyFont="1" applyAlignment="1">
      <alignment horizontal="right"/>
    </xf>
    <xf numFmtId="4" fontId="4" fillId="2" borderId="7" xfId="0" applyNumberFormat="1" applyFont="1" applyFill="1" applyBorder="1"/>
    <xf numFmtId="4" fontId="3" fillId="2" borderId="7" xfId="0" applyNumberFormat="1" applyFont="1" applyFill="1" applyBorder="1"/>
    <xf numFmtId="4" fontId="3" fillId="2" borderId="7" xfId="0" applyNumberFormat="1" applyFont="1" applyFill="1" applyBorder="1" applyAlignment="1">
      <alignment horizontal="right" vertical="center"/>
    </xf>
    <xf numFmtId="4" fontId="4" fillId="2" borderId="7" xfId="0" applyNumberFormat="1" applyFont="1" applyFill="1" applyBorder="1" applyAlignment="1">
      <alignment horizontal="center"/>
    </xf>
    <xf numFmtId="0" fontId="25" fillId="0" borderId="0" xfId="0" applyFont="1" applyFill="1" applyAlignment="1">
      <alignment horizontal="right"/>
    </xf>
    <xf numFmtId="0" fontId="4" fillId="0" borderId="26" xfId="0" applyFont="1" applyBorder="1"/>
    <xf numFmtId="0" fontId="25" fillId="0" borderId="27" xfId="0" applyFont="1" applyBorder="1" applyAlignment="1">
      <alignment horizontal="right"/>
    </xf>
    <xf numFmtId="0" fontId="4" fillId="0" borderId="15" xfId="0" applyFont="1" applyBorder="1"/>
    <xf numFmtId="0" fontId="4" fillId="0" borderId="31" xfId="0" applyFont="1" applyBorder="1"/>
    <xf numFmtId="0" fontId="4" fillId="0" borderId="23" xfId="0" applyFont="1" applyBorder="1"/>
    <xf numFmtId="4" fontId="5" fillId="0" borderId="6" xfId="0" applyNumberFormat="1" applyFont="1" applyBorder="1"/>
    <xf numFmtId="4" fontId="5" fillId="0" borderId="6" xfId="0" applyNumberFormat="1" applyFont="1" applyBorder="1" applyAlignment="1">
      <alignment horizontal="right"/>
    </xf>
    <xf numFmtId="0" fontId="13" fillId="0" borderId="0" xfId="0" applyFont="1" applyAlignment="1">
      <alignment horizontal="center"/>
    </xf>
    <xf numFmtId="4" fontId="5" fillId="0" borderId="0" xfId="0" applyNumberFormat="1" applyFont="1" applyBorder="1"/>
    <xf numFmtId="0" fontId="12" fillId="0" borderId="0" xfId="0" applyFont="1" applyAlignment="1">
      <alignment horizontal="center"/>
    </xf>
    <xf numFmtId="0" fontId="4" fillId="0" borderId="7" xfId="0" applyFont="1" applyBorder="1"/>
    <xf numFmtId="0" fontId="12" fillId="0" borderId="7" xfId="0" applyFont="1" applyBorder="1" applyAlignment="1">
      <alignment horizontal="left"/>
    </xf>
    <xf numFmtId="0" fontId="13" fillId="0" borderId="37" xfId="0" applyFont="1" applyBorder="1" applyAlignment="1">
      <alignment horizontal="left"/>
    </xf>
    <xf numFmtId="0" fontId="13" fillId="0" borderId="39" xfId="0" applyFont="1" applyBorder="1" applyAlignment="1">
      <alignment horizontal="left"/>
    </xf>
    <xf numFmtId="0" fontId="12" fillId="0" borderId="1" xfId="0" applyFont="1" applyFill="1" applyBorder="1"/>
    <xf numFmtId="0" fontId="12" fillId="0" borderId="2" xfId="0" applyFont="1" applyFill="1" applyBorder="1"/>
    <xf numFmtId="0" fontId="15" fillId="0" borderId="0" xfId="0" applyFont="1" applyAlignment="1"/>
    <xf numFmtId="4" fontId="12" fillId="0" borderId="0" xfId="0" applyNumberFormat="1" applyFont="1" applyBorder="1"/>
    <xf numFmtId="4" fontId="12" fillId="0" borderId="0" xfId="0" applyNumberFormat="1" applyFont="1" applyBorder="1" applyAlignment="1">
      <alignment horizontal="right"/>
    </xf>
    <xf numFmtId="10" fontId="27" fillId="0" borderId="0" xfId="0" applyNumberFormat="1" applyFont="1" applyBorder="1" applyAlignment="1">
      <alignment horizontal="center" vertical="center"/>
    </xf>
    <xf numFmtId="10" fontId="27" fillId="0" borderId="3" xfId="0" applyNumberFormat="1" applyFont="1" applyBorder="1" applyAlignment="1">
      <alignment horizontal="center"/>
    </xf>
    <xf numFmtId="4" fontId="12" fillId="0" borderId="6" xfId="0" applyNumberFormat="1" applyFont="1" applyBorder="1"/>
    <xf numFmtId="0" fontId="15" fillId="0" borderId="9" xfId="0" applyFont="1" applyBorder="1" applyAlignment="1">
      <alignment horizontal="center"/>
    </xf>
    <xf numFmtId="4" fontId="12" fillId="0" borderId="0" xfId="0" applyNumberFormat="1" applyFont="1"/>
    <xf numFmtId="4" fontId="12" fillId="0" borderId="6" xfId="0" applyNumberFormat="1" applyFont="1" applyBorder="1" applyAlignment="1"/>
    <xf numFmtId="4" fontId="12" fillId="0" borderId="0" xfId="0" applyNumberFormat="1" applyFont="1" applyBorder="1" applyAlignment="1">
      <alignment horizontal="right" vertical="center"/>
    </xf>
    <xf numFmtId="10" fontId="27" fillId="0" borderId="3" xfId="0" applyNumberFormat="1" applyFont="1" applyBorder="1" applyAlignment="1">
      <alignment horizontal="center" vertical="center"/>
    </xf>
    <xf numFmtId="0" fontId="27" fillId="0" borderId="9" xfId="0" applyFont="1" applyBorder="1"/>
    <xf numFmtId="0" fontId="4" fillId="0" borderId="3" xfId="0" applyFont="1" applyBorder="1"/>
    <xf numFmtId="0" fontId="12" fillId="0" borderId="0" xfId="0" applyFont="1" applyBorder="1" applyAlignment="1">
      <alignment horizontal="center"/>
    </xf>
    <xf numFmtId="10" fontId="9" fillId="0" borderId="0" xfId="0" applyNumberFormat="1" applyFont="1" applyBorder="1" applyAlignment="1">
      <alignment horizontal="center" vertical="center"/>
    </xf>
    <xf numFmtId="10" fontId="9" fillId="0" borderId="3" xfId="0" applyNumberFormat="1" applyFont="1" applyBorder="1" applyAlignment="1">
      <alignment horizontal="center"/>
    </xf>
    <xf numFmtId="0" fontId="9" fillId="0" borderId="3" xfId="0" applyFont="1" applyBorder="1"/>
    <xf numFmtId="4" fontId="12" fillId="0" borderId="9" xfId="0" applyNumberFormat="1" applyFont="1" applyBorder="1"/>
    <xf numFmtId="0" fontId="15" fillId="0" borderId="9" xfId="0" applyFont="1" applyBorder="1" applyAlignment="1"/>
    <xf numFmtId="10" fontId="9" fillId="0" borderId="0" xfId="0" applyNumberFormat="1" applyFont="1" applyBorder="1" applyAlignment="1">
      <alignment horizontal="center"/>
    </xf>
    <xf numFmtId="0" fontId="13" fillId="3" borderId="7" xfId="0" applyFont="1" applyFill="1" applyBorder="1" applyAlignment="1">
      <alignment horizontal="center" vertical="center"/>
    </xf>
    <xf numFmtId="0" fontId="12" fillId="0" borderId="9" xfId="0" quotePrefix="1" applyFont="1" applyFill="1" applyBorder="1" applyAlignment="1">
      <alignment horizontal="center" vertical="center"/>
    </xf>
    <xf numFmtId="10" fontId="10" fillId="0" borderId="0" xfId="0" applyNumberFormat="1" applyFont="1" applyBorder="1"/>
    <xf numFmtId="0" fontId="9" fillId="0" borderId="0" xfId="0" applyFont="1"/>
    <xf numFmtId="0" fontId="9" fillId="0" borderId="0" xfId="0" applyFont="1" applyFill="1" applyBorder="1" applyAlignment="1"/>
    <xf numFmtId="0" fontId="9" fillId="0" borderId="29" xfId="0" applyFont="1" applyFill="1" applyBorder="1" applyAlignment="1"/>
    <xf numFmtId="0" fontId="13" fillId="5" borderId="7" xfId="0" applyFont="1" applyFill="1" applyBorder="1" applyAlignment="1">
      <alignment horizontal="center" vertical="center"/>
    </xf>
    <xf numFmtId="9" fontId="4" fillId="0" borderId="0" xfId="0" applyNumberFormat="1" applyFont="1"/>
    <xf numFmtId="0" fontId="12" fillId="6" borderId="0" xfId="0" applyFont="1" applyFill="1"/>
    <xf numFmtId="0" fontId="30" fillId="4" borderId="0" xfId="0" applyFont="1" applyFill="1" applyBorder="1" applyAlignment="1">
      <alignment vertical="center" wrapText="1"/>
    </xf>
    <xf numFmtId="0" fontId="19" fillId="4" borderId="0"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3" fillId="4" borderId="0" xfId="0" applyFont="1" applyFill="1"/>
    <xf numFmtId="0" fontId="14" fillId="3" borderId="7" xfId="0" quotePrefix="1" applyFont="1" applyFill="1" applyBorder="1" applyAlignment="1">
      <alignment horizontal="center" vertical="center" wrapText="1"/>
    </xf>
    <xf numFmtId="0" fontId="14" fillId="3" borderId="7" xfId="0" applyFont="1" applyFill="1" applyBorder="1" applyAlignment="1">
      <alignment horizontal="center" vertical="center" wrapText="1"/>
    </xf>
    <xf numFmtId="0" fontId="4" fillId="0" borderId="8" xfId="0" applyFont="1" applyFill="1" applyBorder="1" applyAlignment="1">
      <alignment horizontal="center" vertical="center"/>
    </xf>
    <xf numFmtId="4" fontId="12" fillId="0" borderId="1" xfId="0" applyNumberFormat="1" applyFont="1" applyFill="1" applyBorder="1"/>
    <xf numFmtId="3" fontId="12" fillId="0" borderId="1" xfId="0" applyNumberFormat="1" applyFont="1" applyFill="1" applyBorder="1" applyAlignment="1">
      <alignment horizontal="center" vertical="center"/>
    </xf>
    <xf numFmtId="0" fontId="4" fillId="0" borderId="1" xfId="0" applyFont="1" applyFill="1" applyBorder="1" applyAlignment="1">
      <alignment horizontal="center"/>
    </xf>
    <xf numFmtId="4" fontId="12" fillId="0" borderId="2" xfId="0" applyNumberFormat="1" applyFont="1" applyFill="1" applyBorder="1"/>
    <xf numFmtId="4" fontId="12" fillId="0" borderId="0" xfId="0" applyNumberFormat="1" applyFont="1" applyFill="1" applyBorder="1"/>
    <xf numFmtId="3" fontId="12" fillId="0" borderId="0" xfId="0" applyNumberFormat="1" applyFont="1" applyFill="1" applyBorder="1" applyAlignment="1">
      <alignment horizontal="center" vertical="center"/>
    </xf>
    <xf numFmtId="0" fontId="4" fillId="0" borderId="0" xfId="0" applyFont="1" applyFill="1" applyBorder="1" applyAlignment="1">
      <alignment horizontal="center"/>
    </xf>
    <xf numFmtId="4" fontId="12" fillId="0" borderId="3" xfId="0" applyNumberFormat="1" applyFont="1" applyFill="1" applyBorder="1"/>
    <xf numFmtId="0" fontId="12" fillId="0" borderId="0" xfId="0" applyFont="1" applyFill="1" applyBorder="1" applyAlignment="1">
      <alignment horizontal="center"/>
    </xf>
    <xf numFmtId="0" fontId="12" fillId="0" borderId="23" xfId="0" applyFont="1" applyFill="1" applyBorder="1"/>
    <xf numFmtId="3" fontId="12" fillId="0" borderId="17" xfId="0" applyNumberFormat="1" applyFont="1" applyFill="1" applyBorder="1" applyAlignment="1">
      <alignment horizontal="center"/>
    </xf>
    <xf numFmtId="4" fontId="12" fillId="0" borderId="36" xfId="0" applyNumberFormat="1" applyFont="1" applyFill="1" applyBorder="1"/>
    <xf numFmtId="0" fontId="12" fillId="0" borderId="10" xfId="0" applyFont="1" applyFill="1" applyBorder="1"/>
    <xf numFmtId="0" fontId="12" fillId="0" borderId="4" xfId="0" applyFont="1" applyFill="1" applyBorder="1"/>
    <xf numFmtId="0" fontId="12" fillId="0" borderId="63" xfId="0" applyFont="1" applyFill="1" applyBorder="1"/>
    <xf numFmtId="0" fontId="12" fillId="0" borderId="0" xfId="0" quotePrefix="1" applyFont="1" applyFill="1" applyAlignment="1">
      <alignment horizontal="right"/>
    </xf>
    <xf numFmtId="4" fontId="12" fillId="0" borderId="37" xfId="0" applyNumberFormat="1" applyFont="1" applyFill="1" applyBorder="1"/>
    <xf numFmtId="4" fontId="12" fillId="0" borderId="6" xfId="0" applyNumberFormat="1" applyFont="1" applyFill="1" applyBorder="1"/>
    <xf numFmtId="0" fontId="27" fillId="0" borderId="0" xfId="0" applyFont="1" applyFill="1" applyBorder="1" applyAlignment="1"/>
    <xf numFmtId="0" fontId="12" fillId="5" borderId="1" xfId="0" applyFont="1" applyFill="1" applyBorder="1"/>
    <xf numFmtId="0" fontId="15" fillId="5" borderId="25" xfId="0" applyFont="1" applyFill="1" applyBorder="1" applyAlignment="1">
      <alignment vertical="center"/>
    </xf>
    <xf numFmtId="0" fontId="12" fillId="2" borderId="2" xfId="0" applyFont="1" applyFill="1" applyBorder="1"/>
    <xf numFmtId="0" fontId="37" fillId="2" borderId="13" xfId="0" applyFont="1" applyFill="1" applyBorder="1" applyAlignment="1">
      <alignment vertical="center" wrapText="1"/>
    </xf>
    <xf numFmtId="0" fontId="38" fillId="2" borderId="13"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12" fillId="2" borderId="32" xfId="0" applyFont="1" applyFill="1" applyBorder="1"/>
    <xf numFmtId="0" fontId="18" fillId="5" borderId="7" xfId="0" applyFont="1" applyFill="1" applyBorder="1" applyAlignment="1">
      <alignment horizontal="center" vertical="center"/>
    </xf>
    <xf numFmtId="0" fontId="18" fillId="5" borderId="33" xfId="0" applyFont="1" applyFill="1" applyBorder="1" applyAlignment="1">
      <alignment horizontal="center" vertical="center"/>
    </xf>
    <xf numFmtId="0" fontId="18" fillId="2" borderId="12" xfId="0" applyFont="1" applyFill="1" applyBorder="1" applyAlignment="1">
      <alignment vertical="center"/>
    </xf>
    <xf numFmtId="0" fontId="12" fillId="5" borderId="0" xfId="0" applyFont="1" applyFill="1" applyBorder="1"/>
    <xf numFmtId="0" fontId="37" fillId="5" borderId="7" xfId="0" applyFont="1" applyFill="1" applyBorder="1" applyAlignment="1">
      <alignment horizontal="center" vertical="center"/>
    </xf>
    <xf numFmtId="0" fontId="37" fillId="5" borderId="33" xfId="0" applyFont="1" applyFill="1" applyBorder="1" applyAlignment="1">
      <alignment horizontal="center" vertical="center"/>
    </xf>
    <xf numFmtId="0" fontId="38" fillId="2" borderId="12" xfId="0" applyFont="1" applyFill="1" applyBorder="1" applyAlignment="1">
      <alignment horizontal="center" vertical="center"/>
    </xf>
    <xf numFmtId="0" fontId="38" fillId="5" borderId="0" xfId="0" applyFont="1" applyFill="1" applyBorder="1" applyAlignment="1">
      <alignment horizontal="center" vertical="center"/>
    </xf>
    <xf numFmtId="0" fontId="12" fillId="2" borderId="3" xfId="0" applyFont="1" applyFill="1" applyBorder="1"/>
    <xf numFmtId="0" fontId="12" fillId="5" borderId="11" xfId="0" applyFont="1" applyFill="1" applyBorder="1"/>
    <xf numFmtId="0" fontId="12" fillId="5" borderId="27" xfId="0" applyFont="1" applyFill="1" applyBorder="1"/>
    <xf numFmtId="0" fontId="12" fillId="2" borderId="13" xfId="0" applyFont="1" applyFill="1" applyBorder="1"/>
    <xf numFmtId="0" fontId="12" fillId="5" borderId="26" xfId="0" applyFont="1" applyFill="1" applyBorder="1"/>
    <xf numFmtId="0" fontId="12" fillId="5" borderId="28" xfId="0" applyFont="1" applyFill="1" applyBorder="1"/>
    <xf numFmtId="0" fontId="12" fillId="5" borderId="12" xfId="0" applyFont="1" applyFill="1" applyBorder="1"/>
    <xf numFmtId="0" fontId="12" fillId="2" borderId="12" xfId="0" applyFont="1" applyFill="1" applyBorder="1"/>
    <xf numFmtId="0" fontId="12" fillId="5" borderId="24" xfId="0" applyFont="1" applyFill="1" applyBorder="1"/>
    <xf numFmtId="0" fontId="12" fillId="5" borderId="29" xfId="0" applyFont="1" applyFill="1" applyBorder="1"/>
    <xf numFmtId="0" fontId="12" fillId="5" borderId="18" xfId="0" applyFont="1" applyFill="1" applyBorder="1"/>
    <xf numFmtId="0" fontId="15" fillId="5" borderId="12" xfId="0" applyFont="1" applyFill="1" applyBorder="1" applyAlignment="1">
      <alignment horizontal="center"/>
    </xf>
    <xf numFmtId="4" fontId="8" fillId="0" borderId="0" xfId="0" applyNumberFormat="1" applyFont="1"/>
    <xf numFmtId="0" fontId="39" fillId="5" borderId="12" xfId="0" quotePrefix="1" applyFont="1" applyFill="1" applyBorder="1" applyAlignment="1">
      <alignment horizontal="center" vertical="center"/>
    </xf>
    <xf numFmtId="0" fontId="39" fillId="5" borderId="12" xfId="0" applyFont="1" applyFill="1" applyBorder="1" applyAlignment="1">
      <alignment horizontal="center" vertical="center"/>
    </xf>
    <xf numFmtId="0" fontId="12" fillId="5" borderId="15" xfId="0" applyFont="1" applyFill="1" applyBorder="1"/>
    <xf numFmtId="0" fontId="12" fillId="5" borderId="9" xfId="0" applyFont="1" applyFill="1" applyBorder="1"/>
    <xf numFmtId="0" fontId="12" fillId="5" borderId="10" xfId="0" applyFont="1" applyFill="1" applyBorder="1"/>
    <xf numFmtId="0" fontId="12" fillId="5" borderId="4" xfId="0" applyFont="1" applyFill="1" applyBorder="1"/>
    <xf numFmtId="0" fontId="12" fillId="5" borderId="14" xfId="0" applyFont="1" applyFill="1" applyBorder="1"/>
    <xf numFmtId="0" fontId="12" fillId="2" borderId="5" xfId="0" applyFont="1" applyFill="1" applyBorder="1"/>
    <xf numFmtId="0" fontId="12" fillId="5" borderId="0" xfId="0" applyFont="1" applyFill="1"/>
    <xf numFmtId="0" fontId="12" fillId="5" borderId="23" xfId="0" applyFont="1" applyFill="1" applyBorder="1"/>
    <xf numFmtId="4" fontId="12" fillId="5" borderId="0" xfId="0" applyNumberFormat="1" applyFont="1" applyFill="1"/>
    <xf numFmtId="0" fontId="4" fillId="5" borderId="0" xfId="0" applyFont="1" applyFill="1" applyAlignment="1">
      <alignment vertical="justify"/>
    </xf>
    <xf numFmtId="0" fontId="4" fillId="0" borderId="0" xfId="0" applyFont="1" applyAlignment="1">
      <alignment vertical="justify"/>
    </xf>
    <xf numFmtId="0" fontId="15" fillId="5" borderId="0" xfId="0" applyFont="1" applyFill="1" applyBorder="1" applyAlignment="1">
      <alignment horizontal="left"/>
    </xf>
    <xf numFmtId="0" fontId="12" fillId="5" borderId="0" xfId="0" quotePrefix="1" applyFont="1" applyFill="1" applyAlignment="1">
      <alignment horizontal="left"/>
    </xf>
    <xf numFmtId="0" fontId="15" fillId="0" borderId="9" xfId="0" quotePrefix="1" applyFont="1" applyBorder="1" applyAlignment="1">
      <alignment horizontal="center" wrapText="1"/>
    </xf>
    <xf numFmtId="0" fontId="15" fillId="0" borderId="0" xfId="0" quotePrefix="1" applyFont="1" applyBorder="1" applyAlignment="1">
      <alignment horizontal="center" wrapText="1"/>
    </xf>
    <xf numFmtId="0" fontId="15" fillId="0" borderId="3" xfId="0" quotePrefix="1" applyFont="1" applyBorder="1" applyAlignment="1">
      <alignment horizontal="center" wrapText="1"/>
    </xf>
    <xf numFmtId="0" fontId="15" fillId="6" borderId="0" xfId="0" applyFont="1" applyFill="1" applyAlignment="1">
      <alignment horizontal="left" vertical="center" wrapText="1"/>
    </xf>
    <xf numFmtId="0" fontId="15" fillId="6"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5" fillId="6" borderId="0" xfId="0" applyFont="1" applyFill="1" applyAlignment="1">
      <alignment vertical="center"/>
    </xf>
    <xf numFmtId="0" fontId="12" fillId="6" borderId="0" xfId="0" applyFont="1" applyFill="1" applyAlignment="1">
      <alignment vertical="center"/>
    </xf>
    <xf numFmtId="0" fontId="28" fillId="6" borderId="0" xfId="0" applyFont="1" applyFill="1" applyAlignment="1">
      <alignment vertical="center"/>
    </xf>
    <xf numFmtId="0" fontId="29" fillId="6" borderId="0" xfId="0" applyFont="1" applyFill="1" applyAlignment="1">
      <alignment vertical="center"/>
    </xf>
    <xf numFmtId="0" fontId="28" fillId="6" borderId="0" xfId="0" quotePrefix="1" applyFont="1" applyFill="1" applyAlignment="1">
      <alignment horizontal="left" vertical="center"/>
    </xf>
    <xf numFmtId="0" fontId="12" fillId="6" borderId="0" xfId="0" applyFont="1" applyFill="1" applyBorder="1" applyAlignment="1"/>
    <xf numFmtId="0" fontId="12" fillId="6" borderId="0" xfId="0" applyFont="1" applyFill="1" applyAlignment="1"/>
    <xf numFmtId="0" fontId="15" fillId="6" borderId="24" xfId="0" quotePrefix="1" applyFont="1" applyFill="1" applyBorder="1" applyAlignment="1">
      <alignment horizontal="left" vertical="center"/>
    </xf>
    <xf numFmtId="0" fontId="15" fillId="6" borderId="0" xfId="0" applyFont="1" applyFill="1" applyBorder="1" applyAlignment="1">
      <alignment horizontal="left" vertical="center"/>
    </xf>
    <xf numFmtId="0" fontId="15" fillId="6" borderId="0" xfId="0" applyFont="1" applyFill="1" applyAlignment="1">
      <alignment horizontal="left" vertical="center"/>
    </xf>
    <xf numFmtId="0" fontId="12" fillId="0" borderId="0" xfId="0" applyFont="1" applyFill="1" applyBorder="1" applyAlignment="1"/>
    <xf numFmtId="0" fontId="28" fillId="6" borderId="0" xfId="0" applyFont="1" applyFill="1" applyAlignment="1">
      <alignment horizontal="left" vertical="center"/>
    </xf>
    <xf numFmtId="0" fontId="29" fillId="6" borderId="0" xfId="0" applyFont="1" applyFill="1" applyAlignment="1">
      <alignment horizontal="left" vertical="center"/>
    </xf>
    <xf numFmtId="0" fontId="15" fillId="6" borderId="9" xfId="0" quotePrefix="1" applyFont="1" applyFill="1" applyBorder="1" applyAlignment="1">
      <alignment horizontal="left"/>
    </xf>
    <xf numFmtId="0" fontId="15" fillId="6" borderId="8" xfId="0" applyFont="1" applyFill="1" applyBorder="1" applyAlignment="1">
      <alignment horizontal="left"/>
    </xf>
    <xf numFmtId="0" fontId="15" fillId="6" borderId="1" xfId="0" applyFont="1" applyFill="1" applyBorder="1" applyAlignment="1">
      <alignment horizontal="left"/>
    </xf>
    <xf numFmtId="0" fontId="15" fillId="6" borderId="2" xfId="0" applyFont="1" applyFill="1" applyBorder="1" applyAlignment="1">
      <alignment horizontal="left"/>
    </xf>
    <xf numFmtId="0" fontId="15" fillId="6" borderId="0" xfId="0" applyFont="1" applyFill="1" applyBorder="1" applyAlignment="1">
      <alignment horizontal="left"/>
    </xf>
    <xf numFmtId="0" fontId="15" fillId="6" borderId="3" xfId="0" applyFont="1" applyFill="1" applyBorder="1" applyAlignment="1">
      <alignment horizontal="left"/>
    </xf>
    <xf numFmtId="0" fontId="15" fillId="6" borderId="9" xfId="0" applyFont="1" applyFill="1" applyBorder="1" applyAlignment="1">
      <alignment horizontal="left"/>
    </xf>
    <xf numFmtId="4" fontId="3" fillId="0" borderId="0" xfId="1" quotePrefix="1" applyNumberFormat="1" applyFont="1" applyBorder="1" applyAlignment="1">
      <alignment horizontal="right"/>
    </xf>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17" xfId="0" applyBorder="1"/>
    <xf numFmtId="0" fontId="0" fillId="0" borderId="75" xfId="0" applyBorder="1"/>
    <xf numFmtId="0" fontId="41" fillId="0" borderId="0" xfId="0" applyFont="1" applyBorder="1" applyAlignment="1">
      <alignment horizontal="justify" vertical="center" wrapText="1"/>
    </xf>
    <xf numFmtId="0" fontId="41" fillId="0" borderId="0" xfId="0" applyFont="1" applyBorder="1" applyAlignment="1">
      <alignment horizontal="justify" vertical="center"/>
    </xf>
    <xf numFmtId="0" fontId="15" fillId="0" borderId="0" xfId="0" applyFont="1" applyAlignment="1">
      <alignment horizontal="left" vertical="justify"/>
    </xf>
    <xf numFmtId="0" fontId="12" fillId="0" borderId="0" xfId="0" quotePrefix="1" applyFont="1" applyAlignment="1">
      <alignment horizontal="left"/>
    </xf>
    <xf numFmtId="0" fontId="12" fillId="0" borderId="0" xfId="0" applyFont="1" applyAlignment="1">
      <alignment horizontal="left"/>
    </xf>
    <xf numFmtId="0" fontId="15" fillId="0" borderId="33" xfId="0" applyFont="1" applyBorder="1" applyAlignment="1">
      <alignment horizontal="center"/>
    </xf>
    <xf numFmtId="0" fontId="15" fillId="0" borderId="37" xfId="0" applyFont="1" applyBorder="1" applyAlignment="1">
      <alignment horizontal="center"/>
    </xf>
    <xf numFmtId="0" fontId="15" fillId="0" borderId="39" xfId="0" applyFont="1" applyBorder="1" applyAlignment="1">
      <alignment horizontal="center"/>
    </xf>
    <xf numFmtId="0" fontId="13" fillId="0" borderId="33" xfId="0" applyFont="1" applyBorder="1" applyAlignment="1">
      <alignment horizontal="left"/>
    </xf>
    <xf numFmtId="0" fontId="13" fillId="0" borderId="37" xfId="0" applyFont="1" applyBorder="1" applyAlignment="1">
      <alignment horizontal="left"/>
    </xf>
    <xf numFmtId="0" fontId="13" fillId="0" borderId="39" xfId="0" applyFont="1" applyBorder="1" applyAlignment="1">
      <alignment horizontal="left"/>
    </xf>
    <xf numFmtId="0" fontId="13" fillId="0" borderId="23" xfId="0" applyFont="1" applyBorder="1" applyAlignment="1">
      <alignment horizontal="right"/>
    </xf>
    <xf numFmtId="0" fontId="13" fillId="0" borderId="30" xfId="0" applyFont="1" applyBorder="1" applyAlignment="1">
      <alignment horizontal="right"/>
    </xf>
    <xf numFmtId="0" fontId="13" fillId="0" borderId="0" xfId="0" applyFont="1" applyAlignment="1">
      <alignment horizontal="center"/>
    </xf>
    <xf numFmtId="0" fontId="13" fillId="0" borderId="31" xfId="0" applyFont="1" applyBorder="1" applyAlignment="1">
      <alignment horizontal="center" vertical="justify"/>
    </xf>
    <xf numFmtId="0" fontId="13" fillId="0" borderId="30" xfId="0" applyFont="1" applyBorder="1" applyAlignment="1">
      <alignment horizontal="center" vertical="justify"/>
    </xf>
    <xf numFmtId="0" fontId="13" fillId="0" borderId="31" xfId="0" applyFont="1" applyFill="1" applyBorder="1" applyAlignment="1">
      <alignment horizontal="left" vertical="justify"/>
    </xf>
    <xf numFmtId="0" fontId="13" fillId="0" borderId="30" xfId="0" applyFont="1" applyFill="1" applyBorder="1" applyAlignment="1">
      <alignment horizontal="left" vertical="justify"/>
    </xf>
    <xf numFmtId="0" fontId="15" fillId="0" borderId="0" xfId="0" quotePrefix="1" applyFont="1" applyAlignment="1">
      <alignment horizontal="left"/>
    </xf>
    <xf numFmtId="0" fontId="15" fillId="0" borderId="0" xfId="0" applyFont="1" applyAlignment="1">
      <alignment horizontal="center"/>
    </xf>
    <xf numFmtId="0" fontId="19" fillId="7" borderId="33" xfId="0" applyFont="1" applyFill="1" applyBorder="1" applyAlignment="1">
      <alignment horizontal="center" vertical="center"/>
    </xf>
    <xf numFmtId="0" fontId="19" fillId="7" borderId="37" xfId="0" applyFont="1" applyFill="1" applyBorder="1" applyAlignment="1">
      <alignment horizontal="center" vertical="center"/>
    </xf>
    <xf numFmtId="0" fontId="19" fillId="7" borderId="39" xfId="0" applyFont="1" applyFill="1" applyBorder="1" applyAlignment="1">
      <alignment horizontal="center" vertical="center"/>
    </xf>
    <xf numFmtId="0" fontId="24" fillId="0" borderId="0" xfId="0" applyFont="1" applyAlignment="1">
      <alignment horizontal="center"/>
    </xf>
    <xf numFmtId="0" fontId="12" fillId="8" borderId="11" xfId="0" applyFont="1" applyFill="1" applyBorder="1" applyAlignment="1">
      <alignment horizontal="center" vertical="center"/>
    </xf>
    <xf numFmtId="0" fontId="12" fillId="8" borderId="15" xfId="0" applyFont="1" applyFill="1" applyBorder="1" applyAlignment="1">
      <alignment horizontal="center" vertical="center"/>
    </xf>
    <xf numFmtId="0" fontId="13" fillId="8" borderId="33" xfId="0" applyFont="1" applyFill="1" applyBorder="1" applyAlignment="1">
      <alignment horizontal="left" vertical="justify"/>
    </xf>
    <xf numFmtId="0" fontId="13" fillId="8" borderId="39" xfId="0" applyFont="1" applyFill="1" applyBorder="1" applyAlignment="1">
      <alignment horizontal="left" vertical="justify"/>
    </xf>
    <xf numFmtId="0" fontId="14" fillId="2" borderId="33" xfId="1" quotePrefix="1" applyFont="1" applyFill="1" applyBorder="1" applyAlignment="1">
      <alignment horizontal="left" wrapText="1"/>
    </xf>
    <xf numFmtId="0" fontId="14" fillId="2" borderId="37" xfId="1" quotePrefix="1" applyFont="1" applyFill="1" applyBorder="1" applyAlignment="1">
      <alignment horizontal="center" wrapText="1"/>
    </xf>
    <xf numFmtId="0" fontId="24" fillId="10" borderId="0" xfId="0" applyFont="1" applyFill="1" applyAlignment="1">
      <alignment horizontal="center"/>
    </xf>
    <xf numFmtId="0" fontId="34" fillId="2" borderId="25"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4" xfId="0" applyFont="1" applyFill="1" applyBorder="1" applyAlignment="1">
      <alignment horizontal="center" vertical="center"/>
    </xf>
    <xf numFmtId="0" fontId="36" fillId="5" borderId="1" xfId="0" applyFont="1" applyFill="1" applyBorder="1" applyAlignment="1">
      <alignment horizontal="center" vertical="center" wrapText="1"/>
    </xf>
    <xf numFmtId="0" fontId="36" fillId="5" borderId="34" xfId="0" applyFont="1" applyFill="1" applyBorder="1" applyAlignment="1">
      <alignment horizontal="center" vertical="center" wrapText="1"/>
    </xf>
    <xf numFmtId="0" fontId="36" fillId="5" borderId="0"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37" fillId="5" borderId="47" xfId="0" applyFont="1" applyFill="1" applyBorder="1" applyAlignment="1">
      <alignment horizontal="center" vertical="center" wrapText="1"/>
    </xf>
    <xf numFmtId="0" fontId="37" fillId="5" borderId="48" xfId="0" applyFont="1" applyFill="1" applyBorder="1" applyAlignment="1">
      <alignment horizontal="center" vertical="center" wrapText="1"/>
    </xf>
    <xf numFmtId="0" fontId="3" fillId="5" borderId="41" xfId="0" applyFont="1" applyFill="1" applyBorder="1" applyAlignment="1">
      <alignment horizontal="center" vertical="justify"/>
    </xf>
    <xf numFmtId="0" fontId="3" fillId="5" borderId="43" xfId="0" applyFont="1" applyFill="1" applyBorder="1" applyAlignment="1">
      <alignment horizontal="center" vertical="justify"/>
    </xf>
    <xf numFmtId="0" fontId="3" fillId="5" borderId="21" xfId="0" applyFont="1" applyFill="1" applyBorder="1" applyAlignment="1">
      <alignment horizontal="center"/>
    </xf>
    <xf numFmtId="0" fontId="3" fillId="5" borderId="0" xfId="0" applyFont="1" applyFill="1" applyBorder="1" applyAlignment="1">
      <alignment horizontal="center"/>
    </xf>
    <xf numFmtId="0" fontId="3" fillId="5" borderId="41" xfId="0" applyFont="1" applyFill="1" applyBorder="1" applyAlignment="1">
      <alignment horizontal="center"/>
    </xf>
    <xf numFmtId="0" fontId="3" fillId="5" borderId="18" xfId="0" applyFont="1" applyFill="1" applyBorder="1" applyAlignment="1">
      <alignment horizontal="center"/>
    </xf>
    <xf numFmtId="0" fontId="3" fillId="5" borderId="43" xfId="0" applyFont="1" applyFill="1" applyBorder="1" applyAlignment="1">
      <alignment horizontal="center"/>
    </xf>
    <xf numFmtId="0" fontId="15" fillId="2" borderId="2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4" xfId="0" applyFont="1" applyFill="1" applyBorder="1" applyAlignment="1">
      <alignment horizontal="center" vertical="center"/>
    </xf>
    <xf numFmtId="0" fontId="12" fillId="5" borderId="0" xfId="0" applyFont="1" applyFill="1" applyAlignment="1">
      <alignment horizontal="left"/>
    </xf>
    <xf numFmtId="0" fontId="4" fillId="5" borderId="0" xfId="0" quotePrefix="1" applyFont="1" applyFill="1" applyAlignment="1">
      <alignment horizontal="left" vertical="justify"/>
    </xf>
    <xf numFmtId="0" fontId="4" fillId="5" borderId="0" xfId="0" applyFont="1" applyFill="1" applyAlignment="1">
      <alignment vertical="justify"/>
    </xf>
    <xf numFmtId="0" fontId="12" fillId="5" borderId="9" xfId="0" applyFont="1" applyFill="1" applyBorder="1" applyAlignment="1">
      <alignment horizontal="center"/>
    </xf>
    <xf numFmtId="0" fontId="12" fillId="5" borderId="0" xfId="0" applyFont="1" applyFill="1" applyBorder="1" applyAlignment="1">
      <alignment horizontal="center"/>
    </xf>
    <xf numFmtId="0" fontId="7" fillId="5" borderId="0" xfId="0" applyFont="1" applyFill="1" applyAlignment="1">
      <alignment horizontal="left" vertical="justify"/>
    </xf>
    <xf numFmtId="0" fontId="13" fillId="5" borderId="27" xfId="0" applyFont="1" applyFill="1" applyBorder="1" applyAlignment="1">
      <alignment horizontal="center"/>
    </xf>
    <xf numFmtId="0" fontId="7" fillId="5" borderId="27" xfId="0" applyFont="1" applyFill="1" applyBorder="1" applyAlignment="1">
      <alignment horizontal="center"/>
    </xf>
    <xf numFmtId="0" fontId="17" fillId="6" borderId="0" xfId="0" applyFont="1" applyFill="1" applyAlignment="1">
      <alignment horizontal="center" vertical="center"/>
    </xf>
    <xf numFmtId="0" fontId="36" fillId="5" borderId="4" xfId="0" applyFont="1" applyFill="1" applyBorder="1" applyAlignment="1">
      <alignment horizontal="center" vertical="center" wrapText="1"/>
    </xf>
    <xf numFmtId="0" fontId="36" fillId="5" borderId="35"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3" fillId="5" borderId="40" xfId="0" applyFont="1" applyFill="1" applyBorder="1" applyAlignment="1">
      <alignment horizontal="center"/>
    </xf>
    <xf numFmtId="0" fontId="3" fillId="5" borderId="42" xfId="0" applyFont="1" applyFill="1" applyBorder="1" applyAlignment="1">
      <alignment horizontal="center"/>
    </xf>
    <xf numFmtId="0" fontId="3" fillId="5" borderId="19" xfId="0" applyFont="1" applyFill="1" applyBorder="1" applyAlignment="1">
      <alignment horizontal="center"/>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23" fillId="5" borderId="13" xfId="0" applyFont="1" applyFill="1" applyBorder="1" applyAlignment="1">
      <alignment vertical="center" textRotation="255"/>
    </xf>
    <xf numFmtId="0" fontId="23" fillId="5" borderId="12" xfId="0" applyFont="1" applyFill="1" applyBorder="1" applyAlignment="1">
      <alignment vertical="center" textRotation="255"/>
    </xf>
    <xf numFmtId="0" fontId="23" fillId="5" borderId="15" xfId="0" applyFont="1" applyFill="1" applyBorder="1" applyAlignment="1">
      <alignment vertical="center" textRotation="255"/>
    </xf>
    <xf numFmtId="0" fontId="15" fillId="2" borderId="13" xfId="0" applyFont="1" applyFill="1" applyBorder="1" applyAlignment="1">
      <alignment horizontal="center" vertical="center"/>
    </xf>
    <xf numFmtId="3" fontId="3" fillId="5" borderId="12" xfId="1" applyNumberFormat="1" applyFont="1" applyFill="1" applyBorder="1" applyAlignment="1">
      <alignment horizontal="center" vertical="justify"/>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27" fillId="0" borderId="4" xfId="0" applyFont="1" applyFill="1" applyBorder="1" applyAlignment="1">
      <alignment horizontal="center"/>
    </xf>
    <xf numFmtId="0" fontId="19" fillId="7" borderId="33"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39" xfId="0" applyFont="1" applyFill="1" applyBorder="1" applyAlignment="1">
      <alignment horizontal="center" vertical="center" wrapText="1"/>
    </xf>
    <xf numFmtId="0" fontId="19" fillId="7" borderId="7" xfId="0" quotePrefix="1"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11" xfId="0" quotePrefix="1"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50" xfId="0" quotePrefix="1"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31" fillId="2" borderId="33" xfId="0" quotePrefix="1" applyFont="1" applyFill="1" applyBorder="1" applyAlignment="1">
      <alignment horizontal="center" vertical="center"/>
    </xf>
    <xf numFmtId="0" fontId="31" fillId="2" borderId="37" xfId="0" applyFont="1" applyFill="1" applyBorder="1" applyAlignment="1">
      <alignment horizontal="center" vertical="center"/>
    </xf>
    <xf numFmtId="0" fontId="31" fillId="2" borderId="39" xfId="0" applyFont="1" applyFill="1" applyBorder="1" applyAlignment="1">
      <alignment horizontal="center" vertical="center"/>
    </xf>
    <xf numFmtId="0" fontId="17" fillId="0" borderId="0" xfId="0" applyFont="1" applyFill="1" applyBorder="1" applyAlignment="1">
      <alignment horizontal="center" vertical="center" textRotation="255"/>
    </xf>
    <xf numFmtId="0" fontId="24" fillId="2" borderId="33"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12" fillId="4" borderId="26" xfId="0" quotePrefix="1" applyFont="1" applyFill="1" applyBorder="1" applyAlignment="1">
      <alignment horizontal="center" vertical="justify"/>
    </xf>
    <xf numFmtId="0" fontId="12" fillId="4" borderId="28" xfId="0" applyFont="1" applyFill="1" applyBorder="1" applyAlignment="1">
      <alignment horizontal="center" vertical="justify"/>
    </xf>
    <xf numFmtId="0" fontId="12" fillId="4" borderId="24" xfId="0" applyFont="1" applyFill="1" applyBorder="1" applyAlignment="1">
      <alignment horizontal="center" vertical="justify"/>
    </xf>
    <xf numFmtId="0" fontId="12" fillId="4" borderId="29" xfId="0" applyFont="1" applyFill="1" applyBorder="1" applyAlignment="1">
      <alignment horizontal="center" vertical="justify"/>
    </xf>
    <xf numFmtId="0" fontId="12" fillId="4" borderId="31" xfId="0" applyFont="1" applyFill="1" applyBorder="1" applyAlignment="1">
      <alignment horizontal="center" vertical="justify"/>
    </xf>
    <xf numFmtId="0" fontId="12" fillId="4" borderId="30" xfId="0" applyFont="1" applyFill="1" applyBorder="1" applyAlignment="1">
      <alignment horizontal="center" vertical="justify"/>
    </xf>
    <xf numFmtId="9" fontId="12" fillId="4" borderId="7" xfId="0" applyNumberFormat="1" applyFont="1" applyFill="1" applyBorder="1" applyAlignment="1">
      <alignment horizontal="center"/>
    </xf>
    <xf numFmtId="0" fontId="12" fillId="4" borderId="7" xfId="0" applyFont="1" applyFill="1" applyBorder="1" applyAlignment="1">
      <alignment horizontal="center"/>
    </xf>
    <xf numFmtId="9" fontId="12" fillId="4" borderId="33" xfId="0" applyNumberFormat="1" applyFont="1" applyFill="1" applyBorder="1" applyAlignment="1">
      <alignment horizontal="center"/>
    </xf>
    <xf numFmtId="0" fontId="12" fillId="4" borderId="37" xfId="0" applyFont="1" applyFill="1" applyBorder="1" applyAlignment="1">
      <alignment horizontal="center"/>
    </xf>
    <xf numFmtId="0" fontId="12" fillId="4" borderId="39" xfId="0" applyFont="1" applyFill="1" applyBorder="1" applyAlignment="1">
      <alignment horizontal="center"/>
    </xf>
    <xf numFmtId="0" fontId="18" fillId="0" borderId="64" xfId="0" quotePrefix="1"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21" fillId="0" borderId="33" xfId="0" quotePrefix="1"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33" xfId="0" applyFont="1" applyFill="1" applyBorder="1" applyAlignment="1">
      <alignment horizontal="center" vertical="center" wrapText="1"/>
    </xf>
    <xf numFmtId="4" fontId="12" fillId="0" borderId="26" xfId="0" applyNumberFormat="1" applyFont="1" applyBorder="1" applyAlignment="1">
      <alignment horizontal="center" vertical="center"/>
    </xf>
    <xf numFmtId="4" fontId="12" fillId="0" borderId="27" xfId="0" applyNumberFormat="1" applyFont="1" applyBorder="1" applyAlignment="1">
      <alignment horizontal="center" vertical="center"/>
    </xf>
    <xf numFmtId="4" fontId="12" fillId="0" borderId="28" xfId="0" applyNumberFormat="1" applyFont="1" applyBorder="1" applyAlignment="1">
      <alignment horizontal="center" vertical="center"/>
    </xf>
    <xf numFmtId="4" fontId="12" fillId="0" borderId="31" xfId="0" applyNumberFormat="1" applyFont="1" applyBorder="1" applyAlignment="1">
      <alignment horizontal="center" vertical="center"/>
    </xf>
    <xf numFmtId="4" fontId="12" fillId="0" borderId="23" xfId="0" applyNumberFormat="1" applyFont="1" applyBorder="1" applyAlignment="1">
      <alignment horizontal="center" vertical="center"/>
    </xf>
    <xf numFmtId="4" fontId="12" fillId="0" borderId="30" xfId="0" applyNumberFormat="1" applyFont="1" applyBorder="1" applyAlignment="1">
      <alignment horizontal="center" vertical="center"/>
    </xf>
    <xf numFmtId="4" fontId="12" fillId="2" borderId="33" xfId="0" applyNumberFormat="1" applyFont="1" applyFill="1" applyBorder="1" applyAlignment="1">
      <alignment horizontal="center"/>
    </xf>
    <xf numFmtId="4" fontId="12" fillId="2" borderId="37" xfId="0" applyNumberFormat="1" applyFont="1" applyFill="1" applyBorder="1" applyAlignment="1">
      <alignment horizontal="center"/>
    </xf>
    <xf numFmtId="4" fontId="12" fillId="2" borderId="39" xfId="0" applyNumberFormat="1" applyFont="1" applyFill="1" applyBorder="1" applyAlignment="1">
      <alignment horizontal="center"/>
    </xf>
    <xf numFmtId="0" fontId="12" fillId="0" borderId="58" xfId="0" applyFont="1" applyBorder="1" applyAlignment="1">
      <alignment horizontal="center"/>
    </xf>
    <xf numFmtId="0" fontId="12" fillId="0" borderId="27" xfId="0" applyFont="1" applyBorder="1" applyAlignment="1">
      <alignment horizontal="center"/>
    </xf>
    <xf numFmtId="4" fontId="12" fillId="0" borderId="24" xfId="0" applyNumberFormat="1" applyFont="1" applyBorder="1" applyAlignment="1">
      <alignment horizontal="center" vertical="center"/>
    </xf>
    <xf numFmtId="0" fontId="12" fillId="0" borderId="24" xfId="0" applyFont="1" applyBorder="1" applyAlignment="1">
      <alignment horizontal="center" vertical="center"/>
    </xf>
    <xf numFmtId="0" fontId="19" fillId="0" borderId="24" xfId="0" applyFont="1" applyFill="1" applyBorder="1" applyAlignment="1">
      <alignment horizontal="center"/>
    </xf>
    <xf numFmtId="0" fontId="19" fillId="0" borderId="0" xfId="0" applyFont="1" applyFill="1" applyBorder="1" applyAlignment="1">
      <alignment horizontal="center"/>
    </xf>
    <xf numFmtId="0" fontId="19" fillId="0" borderId="29" xfId="0" applyFont="1" applyFill="1" applyBorder="1" applyAlignment="1">
      <alignment horizontal="center"/>
    </xf>
    <xf numFmtId="0" fontId="20" fillId="0" borderId="2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22" fillId="7" borderId="60" xfId="0" applyFont="1" applyFill="1" applyBorder="1" applyAlignment="1">
      <alignment horizontal="center" vertical="center" wrapText="1"/>
    </xf>
    <xf numFmtId="0" fontId="22" fillId="7" borderId="61" xfId="0" applyFont="1" applyFill="1" applyBorder="1" applyAlignment="1">
      <alignment horizontal="center" vertical="center" wrapText="1"/>
    </xf>
    <xf numFmtId="0" fontId="22" fillId="7" borderId="62" xfId="0" applyFont="1" applyFill="1" applyBorder="1" applyAlignment="1">
      <alignment horizontal="center" vertical="center" wrapText="1"/>
    </xf>
    <xf numFmtId="0" fontId="16" fillId="6" borderId="54" xfId="0" applyFont="1" applyFill="1" applyBorder="1" applyAlignment="1">
      <alignment horizontal="center"/>
    </xf>
    <xf numFmtId="0" fontId="16" fillId="6" borderId="37" xfId="0" applyFont="1" applyFill="1" applyBorder="1" applyAlignment="1">
      <alignment horizontal="center"/>
    </xf>
    <xf numFmtId="4" fontId="23" fillId="2" borderId="11" xfId="0" quotePrefix="1" applyNumberFormat="1" applyFont="1" applyFill="1" applyBorder="1" applyAlignment="1">
      <alignment horizontal="center" vertical="justify"/>
    </xf>
    <xf numFmtId="4" fontId="23" fillId="2" borderId="12" xfId="0" applyNumberFormat="1" applyFont="1" applyFill="1" applyBorder="1" applyAlignment="1">
      <alignment horizontal="center" vertical="justify"/>
    </xf>
    <xf numFmtId="4" fontId="23" fillId="2" borderId="15" xfId="0" applyNumberFormat="1" applyFont="1" applyFill="1" applyBorder="1" applyAlignment="1">
      <alignment horizontal="center" vertical="justify"/>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5" xfId="0" applyFont="1" applyFill="1" applyBorder="1" applyAlignment="1">
      <alignment horizontal="center" vertical="center"/>
    </xf>
    <xf numFmtId="0" fontId="21" fillId="2" borderId="55"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21" fillId="2" borderId="56" xfId="0" applyFont="1" applyFill="1" applyBorder="1" applyAlignment="1">
      <alignment horizontal="center" vertical="center" textRotation="255"/>
    </xf>
    <xf numFmtId="0" fontId="12" fillId="0" borderId="23" xfId="0" quotePrefix="1" applyFont="1" applyBorder="1" applyAlignment="1">
      <alignment horizontal="center"/>
    </xf>
    <xf numFmtId="0" fontId="12" fillId="0" borderId="23" xfId="0" applyFont="1" applyBorder="1" applyAlignment="1">
      <alignment horizontal="center"/>
    </xf>
    <xf numFmtId="0" fontId="12" fillId="0" borderId="30" xfId="0" applyFont="1" applyBorder="1" applyAlignment="1">
      <alignment horizontal="center"/>
    </xf>
    <xf numFmtId="0" fontId="12" fillId="0" borderId="54" xfId="0" applyFont="1" applyBorder="1" applyAlignment="1">
      <alignment horizontal="center"/>
    </xf>
    <xf numFmtId="0" fontId="12" fillId="0" borderId="37" xfId="0" applyFont="1" applyBorder="1" applyAlignment="1">
      <alignment horizontal="center"/>
    </xf>
    <xf numFmtId="0" fontId="12" fillId="0" borderId="39" xfId="0" applyFont="1" applyBorder="1" applyAlignment="1">
      <alignment horizontal="center"/>
    </xf>
    <xf numFmtId="0" fontId="17" fillId="6" borderId="33" xfId="0" applyFont="1" applyFill="1" applyBorder="1" applyAlignment="1">
      <alignment horizontal="center"/>
    </xf>
    <xf numFmtId="0" fontId="17" fillId="6" borderId="37" xfId="0" applyFont="1" applyFill="1" applyBorder="1" applyAlignment="1">
      <alignment horizontal="center"/>
    </xf>
    <xf numFmtId="0" fontId="17" fillId="6" borderId="57" xfId="0" applyFont="1" applyFill="1" applyBorder="1" applyAlignment="1">
      <alignment horizontal="center"/>
    </xf>
    <xf numFmtId="0" fontId="13" fillId="9" borderId="66" xfId="0" applyFont="1" applyFill="1" applyBorder="1" applyAlignment="1">
      <alignment horizontal="center"/>
    </xf>
    <xf numFmtId="0" fontId="13" fillId="9" borderId="67" xfId="0" applyFont="1" applyFill="1" applyBorder="1" applyAlignment="1">
      <alignment horizontal="center"/>
    </xf>
    <xf numFmtId="0" fontId="13" fillId="9" borderId="68" xfId="0" applyFont="1" applyFill="1" applyBorder="1" applyAlignment="1">
      <alignment horizontal="center"/>
    </xf>
    <xf numFmtId="0" fontId="17" fillId="0" borderId="8" xfId="0" quotePrefix="1" applyFont="1" applyBorder="1" applyAlignment="1">
      <alignment horizontal="center" wrapText="1"/>
    </xf>
    <xf numFmtId="0" fontId="17" fillId="0" borderId="1" xfId="0" quotePrefix="1" applyFont="1" applyBorder="1" applyAlignment="1">
      <alignment horizontal="center" wrapText="1"/>
    </xf>
    <xf numFmtId="0" fontId="17" fillId="0" borderId="2" xfId="0" quotePrefix="1" applyFont="1" applyBorder="1" applyAlignment="1">
      <alignment horizontal="center" wrapText="1"/>
    </xf>
    <xf numFmtId="0" fontId="9" fillId="9" borderId="66" xfId="0" applyFont="1" applyFill="1" applyBorder="1" applyAlignment="1">
      <alignment horizontal="center"/>
    </xf>
    <xf numFmtId="0" fontId="9" fillId="9" borderId="67" xfId="0" applyFont="1" applyFill="1" applyBorder="1" applyAlignment="1">
      <alignment horizontal="center"/>
    </xf>
    <xf numFmtId="0" fontId="9" fillId="9" borderId="68" xfId="0" applyFont="1" applyFill="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left"/>
    </xf>
    <xf numFmtId="0" fontId="15" fillId="0" borderId="9" xfId="0" applyFont="1" applyBorder="1" applyAlignment="1">
      <alignment horizontal="center"/>
    </xf>
    <xf numFmtId="0" fontId="15" fillId="0" borderId="0" xfId="0" applyFont="1" applyBorder="1" applyAlignment="1">
      <alignment horizontal="center"/>
    </xf>
    <xf numFmtId="0" fontId="15" fillId="0" borderId="9" xfId="0" quotePrefix="1" applyFont="1" applyBorder="1" applyAlignment="1">
      <alignment horizontal="center"/>
    </xf>
    <xf numFmtId="0" fontId="4" fillId="0" borderId="0" xfId="0" applyFont="1" applyBorder="1" applyAlignment="1">
      <alignment horizont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0" fontId="15" fillId="0" borderId="3" xfId="0" quotePrefix="1" applyFont="1" applyFill="1" applyBorder="1" applyAlignment="1">
      <alignment horizontal="center" vertical="center" wrapText="1"/>
    </xf>
    <xf numFmtId="0" fontId="15" fillId="0" borderId="0" xfId="0" quotePrefix="1" applyFont="1" applyFill="1" applyBorder="1" applyAlignment="1">
      <alignment horizontal="center"/>
    </xf>
    <xf numFmtId="0" fontId="15" fillId="0" borderId="3" xfId="0" quotePrefix="1" applyFont="1" applyFill="1" applyBorder="1" applyAlignment="1">
      <alignment horizontal="center"/>
    </xf>
    <xf numFmtId="0" fontId="26" fillId="0" borderId="9" xfId="0" applyFont="1" applyFill="1" applyBorder="1" applyAlignment="1">
      <alignment horizontal="center"/>
    </xf>
    <xf numFmtId="0" fontId="26" fillId="0" borderId="0" xfId="0" applyFont="1" applyFill="1" applyBorder="1" applyAlignment="1">
      <alignment horizontal="center"/>
    </xf>
    <xf numFmtId="0" fontId="26" fillId="0" borderId="3" xfId="0" applyFont="1" applyFill="1" applyBorder="1" applyAlignment="1">
      <alignment horizontal="center"/>
    </xf>
    <xf numFmtId="0" fontId="13" fillId="0" borderId="9" xfId="0" applyFont="1" applyBorder="1" applyAlignment="1">
      <alignment horizontal="left"/>
    </xf>
    <xf numFmtId="0" fontId="13" fillId="0" borderId="0" xfId="0" applyFont="1" applyBorder="1" applyAlignment="1">
      <alignment horizontal="left"/>
    </xf>
    <xf numFmtId="0" fontId="12" fillId="0" borderId="0" xfId="0" quotePrefix="1" applyFont="1" applyBorder="1" applyAlignment="1">
      <alignment horizontal="left"/>
    </xf>
    <xf numFmtId="0" fontId="4" fillId="0" borderId="3" xfId="0" applyFont="1" applyBorder="1" applyAlignment="1">
      <alignment horizont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1" xfId="0" quotePrefix="1" applyFont="1" applyBorder="1" applyAlignment="1">
      <alignment horizontal="center" vertical="justify" wrapText="1"/>
    </xf>
    <xf numFmtId="0" fontId="13" fillId="0" borderId="15" xfId="0" applyFont="1" applyBorder="1" applyAlignment="1">
      <alignment horizontal="center" vertical="justify"/>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562353</xdr:colOff>
      <xdr:row>2</xdr:row>
      <xdr:rowOff>2496</xdr:rowOff>
    </xdr:from>
    <xdr:to>
      <xdr:col>20</xdr:col>
      <xdr:colOff>106704</xdr:colOff>
      <xdr:row>5</xdr:row>
      <xdr:rowOff>175702</xdr:rowOff>
    </xdr:to>
    <xdr:sp macro="" textlink="">
      <xdr:nvSpPr>
        <xdr:cNvPr id="2" name="Flecha derecha 1"/>
        <xdr:cNvSpPr/>
      </xdr:nvSpPr>
      <xdr:spPr>
        <a:xfrm rot="17170713">
          <a:off x="14736509" y="941340"/>
          <a:ext cx="829373"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5291</xdr:colOff>
      <xdr:row>5</xdr:row>
      <xdr:rowOff>169333</xdr:rowOff>
    </xdr:from>
    <xdr:to>
      <xdr:col>20</xdr:col>
      <xdr:colOff>89958</xdr:colOff>
      <xdr:row>6</xdr:row>
      <xdr:rowOff>359833</xdr:rowOff>
    </xdr:to>
    <xdr:sp macro="" textlink="">
      <xdr:nvSpPr>
        <xdr:cNvPr id="3" name="CuadroTexto 2"/>
        <xdr:cNvSpPr txBox="1"/>
      </xdr:nvSpPr>
      <xdr:spPr>
        <a:xfrm>
          <a:off x="13546666" y="1486958"/>
          <a:ext cx="1735667"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t>
          </a:r>
          <a:r>
            <a:rPr lang="es-MX" sz="1100" baseline="0"/>
            <a:t> ORGANISMO PODRÁ ELIGIR SU NOMBRE AL DAR CLICK EN ESTA OPCIÓN.</a:t>
          </a:r>
          <a:endParaRPr lang="es-MX"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19050</xdr:rowOff>
    </xdr:to>
    <xdr:cxnSp macro="">
      <xdr:nvCxnSpPr>
        <xdr:cNvPr id="5" name="4 Conector recto"/>
        <xdr:cNvCxnSpPr/>
      </xdr:nvCxnSpPr>
      <xdr:spPr>
        <a:xfrm>
          <a:off x="752475" y="7762875"/>
          <a:ext cx="23145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42</xdr:row>
      <xdr:rowOff>9525</xdr:rowOff>
    </xdr:from>
    <xdr:to>
      <xdr:col>7</xdr:col>
      <xdr:colOff>19050</xdr:colOff>
      <xdr:row>42</xdr:row>
      <xdr:rowOff>19050</xdr:rowOff>
    </xdr:to>
    <xdr:cxnSp macro="">
      <xdr:nvCxnSpPr>
        <xdr:cNvPr id="6" name="5 Conector recto"/>
        <xdr:cNvCxnSpPr/>
      </xdr:nvCxnSpPr>
      <xdr:spPr>
        <a:xfrm>
          <a:off x="3362325" y="7762875"/>
          <a:ext cx="20859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19050</xdr:rowOff>
    </xdr:to>
    <xdr:cxnSp macro="">
      <xdr:nvCxnSpPr>
        <xdr:cNvPr id="2" name="1 Conector recto"/>
        <xdr:cNvCxnSpPr/>
      </xdr:nvCxnSpPr>
      <xdr:spPr>
        <a:xfrm>
          <a:off x="752475" y="7953375"/>
          <a:ext cx="20574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42</xdr:row>
      <xdr:rowOff>9525</xdr:rowOff>
    </xdr:from>
    <xdr:to>
      <xdr:col>7</xdr:col>
      <xdr:colOff>285750</xdr:colOff>
      <xdr:row>42</xdr:row>
      <xdr:rowOff>19050</xdr:rowOff>
    </xdr:to>
    <xdr:cxnSp macro="">
      <xdr:nvCxnSpPr>
        <xdr:cNvPr id="3" name="2 Conector recto"/>
        <xdr:cNvCxnSpPr/>
      </xdr:nvCxnSpPr>
      <xdr:spPr>
        <a:xfrm>
          <a:off x="3371850" y="7953375"/>
          <a:ext cx="21717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19050</xdr:rowOff>
    </xdr:to>
    <xdr:cxnSp macro="">
      <xdr:nvCxnSpPr>
        <xdr:cNvPr id="2" name="1 Conector recto"/>
        <xdr:cNvCxnSpPr/>
      </xdr:nvCxnSpPr>
      <xdr:spPr>
        <a:xfrm>
          <a:off x="752475" y="7905750"/>
          <a:ext cx="23050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42</xdr:row>
      <xdr:rowOff>9525</xdr:rowOff>
    </xdr:from>
    <xdr:to>
      <xdr:col>7</xdr:col>
      <xdr:colOff>19050</xdr:colOff>
      <xdr:row>42</xdr:row>
      <xdr:rowOff>19050</xdr:rowOff>
    </xdr:to>
    <xdr:cxnSp macro="">
      <xdr:nvCxnSpPr>
        <xdr:cNvPr id="3" name="2 Conector recto"/>
        <xdr:cNvCxnSpPr/>
      </xdr:nvCxnSpPr>
      <xdr:spPr>
        <a:xfrm>
          <a:off x="3352800" y="7905750"/>
          <a:ext cx="21717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752475</xdr:colOff>
      <xdr:row>42</xdr:row>
      <xdr:rowOff>9525</xdr:rowOff>
    </xdr:from>
    <xdr:to>
      <xdr:col>4</xdr:col>
      <xdr:colOff>9525</xdr:colOff>
      <xdr:row>42</xdr:row>
      <xdr:rowOff>19050</xdr:rowOff>
    </xdr:to>
    <xdr:cxnSp macro="">
      <xdr:nvCxnSpPr>
        <xdr:cNvPr id="5" name="4 Conector recto"/>
        <xdr:cNvCxnSpPr/>
      </xdr:nvCxnSpPr>
      <xdr:spPr>
        <a:xfrm>
          <a:off x="752475" y="7762875"/>
          <a:ext cx="23050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609600</xdr:colOff>
      <xdr:row>41</xdr:row>
      <xdr:rowOff>152400</xdr:rowOff>
    </xdr:from>
    <xdr:to>
      <xdr:col>6</xdr:col>
      <xdr:colOff>857250</xdr:colOff>
      <xdr:row>42</xdr:row>
      <xdr:rowOff>9525</xdr:rowOff>
    </xdr:to>
    <xdr:cxnSp macro="">
      <xdr:nvCxnSpPr>
        <xdr:cNvPr id="6" name="5 Conector recto"/>
        <xdr:cNvCxnSpPr/>
      </xdr:nvCxnSpPr>
      <xdr:spPr>
        <a:xfrm flipV="1">
          <a:off x="3657600" y="7743825"/>
          <a:ext cx="277177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6" name="5 Conector recto"/>
        <xdr:cNvCxnSpPr/>
      </xdr:nvCxnSpPr>
      <xdr:spPr>
        <a:xfrm flipH="1" flipV="1">
          <a:off x="15325726" y="1152525"/>
          <a:ext cx="1533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8" name="7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8" name="7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752476</xdr:colOff>
      <xdr:row>6</xdr:row>
      <xdr:rowOff>0</xdr:rowOff>
    </xdr:from>
    <xdr:to>
      <xdr:col>22</xdr:col>
      <xdr:colOff>0</xdr:colOff>
      <xdr:row>6</xdr:row>
      <xdr:rowOff>9525</xdr:rowOff>
    </xdr:to>
    <xdr:cxnSp macro="">
      <xdr:nvCxnSpPr>
        <xdr:cNvPr id="5" name="4 Conector recto"/>
        <xdr:cNvCxnSpPr/>
      </xdr:nvCxnSpPr>
      <xdr:spPr>
        <a:xfrm flipH="1" flipV="1">
          <a:off x="15325726" y="1162050"/>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752476</xdr:colOff>
      <xdr:row>6</xdr:row>
      <xdr:rowOff>0</xdr:rowOff>
    </xdr:from>
    <xdr:to>
      <xdr:col>22</xdr:col>
      <xdr:colOff>0</xdr:colOff>
      <xdr:row>6</xdr:row>
      <xdr:rowOff>9525</xdr:rowOff>
    </xdr:to>
    <xdr:cxnSp macro="">
      <xdr:nvCxnSpPr>
        <xdr:cNvPr id="4" name="3 Conector recto"/>
        <xdr:cNvCxnSpPr/>
      </xdr:nvCxnSpPr>
      <xdr:spPr>
        <a:xfrm flipH="1" flipV="1">
          <a:off x="15325726" y="1152525"/>
          <a:ext cx="9524"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4" name="3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8" name="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18" name="1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9525</xdr:colOff>
      <xdr:row>5</xdr:row>
      <xdr:rowOff>85725</xdr:rowOff>
    </xdr:from>
    <xdr:to>
      <xdr:col>27</xdr:col>
      <xdr:colOff>742950</xdr:colOff>
      <xdr:row>5</xdr:row>
      <xdr:rowOff>95250</xdr:rowOff>
    </xdr:to>
    <xdr:cxnSp macro="">
      <xdr:nvCxnSpPr>
        <xdr:cNvPr id="2" name="1 Conector recto de flecha"/>
        <xdr:cNvCxnSpPr/>
      </xdr:nvCxnSpPr>
      <xdr:spPr>
        <a:xfrm flipH="1">
          <a:off x="21697950" y="990600"/>
          <a:ext cx="7334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4" name="3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5" name="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6" name="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7" name="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8" name="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9" name="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0" name="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1" name="1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2" name="1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3" name="1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4" name="1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5" name="1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6" name="1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7" name="1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xdr:colOff>
      <xdr:row>5</xdr:row>
      <xdr:rowOff>85725</xdr:rowOff>
    </xdr:from>
    <xdr:to>
      <xdr:col>27</xdr:col>
      <xdr:colOff>742950</xdr:colOff>
      <xdr:row>5</xdr:row>
      <xdr:rowOff>95250</xdr:rowOff>
    </xdr:to>
    <xdr:cxnSp macro="">
      <xdr:nvCxnSpPr>
        <xdr:cNvPr id="18" name="17 Conector recto de flecha"/>
        <xdr:cNvCxnSpPr/>
      </xdr:nvCxnSpPr>
      <xdr:spPr>
        <a:xfrm flipH="1">
          <a:off x="14744700" y="1057275"/>
          <a:ext cx="6381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19" name="18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0" name="19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1" name="20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2" name="21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3" name="22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4" name="23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5" name="24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6" name="25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4</xdr:row>
      <xdr:rowOff>85725</xdr:rowOff>
    </xdr:from>
    <xdr:to>
      <xdr:col>41</xdr:col>
      <xdr:colOff>742950</xdr:colOff>
      <xdr:row>4</xdr:row>
      <xdr:rowOff>95250</xdr:rowOff>
    </xdr:to>
    <xdr:cxnSp macro="">
      <xdr:nvCxnSpPr>
        <xdr:cNvPr id="27" name="26 Conector recto de flecha"/>
        <xdr:cNvCxnSpPr/>
      </xdr:nvCxnSpPr>
      <xdr:spPr>
        <a:xfrm flipH="1">
          <a:off x="23917275" y="857250"/>
          <a:ext cx="4953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11"/>
  <sheetViews>
    <sheetView workbookViewId="0">
      <selection activeCell="C1" sqref="C1"/>
    </sheetView>
  </sheetViews>
  <sheetFormatPr baseColWidth="10" defaultRowHeight="12.75" x14ac:dyDescent="0.2"/>
  <cols>
    <col min="1" max="1" width="11.42578125" style="74"/>
    <col min="2" max="2" width="49.42578125" style="74" customWidth="1"/>
    <col min="3" max="3" width="15.28515625" style="74" customWidth="1"/>
    <col min="4" max="16384" width="11.42578125" style="74"/>
  </cols>
  <sheetData>
    <row r="1" spans="1:7" x14ac:dyDescent="0.2">
      <c r="A1" s="74">
        <v>0</v>
      </c>
      <c r="B1" s="75" t="s">
        <v>187</v>
      </c>
      <c r="C1" s="74" t="s">
        <v>96</v>
      </c>
    </row>
    <row r="2" spans="1:7" x14ac:dyDescent="0.2">
      <c r="A2" s="77">
        <v>70</v>
      </c>
      <c r="B2" s="83" t="s">
        <v>162</v>
      </c>
      <c r="C2" s="81" t="s">
        <v>110</v>
      </c>
      <c r="D2" s="77" t="s">
        <v>109</v>
      </c>
      <c r="E2" s="79" t="s">
        <v>105</v>
      </c>
      <c r="F2" s="81" t="s">
        <v>120</v>
      </c>
    </row>
    <row r="3" spans="1:7" x14ac:dyDescent="0.2">
      <c r="A3" s="77">
        <v>71</v>
      </c>
      <c r="B3" s="83" t="s">
        <v>161</v>
      </c>
      <c r="C3" s="82" t="s">
        <v>113</v>
      </c>
      <c r="D3" s="77" t="s">
        <v>109</v>
      </c>
      <c r="E3" s="80" t="s">
        <v>106</v>
      </c>
      <c r="F3" s="81" t="s">
        <v>121</v>
      </c>
    </row>
    <row r="4" spans="1:7" x14ac:dyDescent="0.2">
      <c r="A4" s="77">
        <v>72</v>
      </c>
      <c r="B4" s="78" t="s">
        <v>118</v>
      </c>
      <c r="C4" s="81" t="s">
        <v>115</v>
      </c>
      <c r="D4" s="77" t="s">
        <v>109</v>
      </c>
      <c r="E4" s="80" t="s">
        <v>106</v>
      </c>
      <c r="F4" s="81" t="s">
        <v>121</v>
      </c>
    </row>
    <row r="5" spans="1:7" x14ac:dyDescent="0.2">
      <c r="A5" s="77">
        <v>73</v>
      </c>
      <c r="B5" s="78" t="s">
        <v>107</v>
      </c>
      <c r="C5" s="79" t="s">
        <v>108</v>
      </c>
      <c r="D5" s="77" t="s">
        <v>109</v>
      </c>
      <c r="E5" s="79" t="s">
        <v>105</v>
      </c>
      <c r="F5" s="81" t="s">
        <v>120</v>
      </c>
      <c r="G5" s="76"/>
    </row>
    <row r="6" spans="1:7" x14ac:dyDescent="0.2">
      <c r="A6" s="77">
        <v>74</v>
      </c>
      <c r="B6" s="83" t="s">
        <v>163</v>
      </c>
      <c r="C6" s="84" t="s">
        <v>117</v>
      </c>
      <c r="D6" s="77" t="s">
        <v>109</v>
      </c>
      <c r="E6" s="79" t="s">
        <v>105</v>
      </c>
      <c r="F6" s="81" t="s">
        <v>120</v>
      </c>
    </row>
    <row r="7" spans="1:7" x14ac:dyDescent="0.2">
      <c r="A7" s="77">
        <v>75</v>
      </c>
      <c r="B7" s="83" t="s">
        <v>119</v>
      </c>
      <c r="C7" s="84" t="s">
        <v>116</v>
      </c>
      <c r="D7" s="77" t="s">
        <v>109</v>
      </c>
      <c r="E7" s="80" t="s">
        <v>106</v>
      </c>
      <c r="F7" s="81" t="s">
        <v>121</v>
      </c>
    </row>
    <row r="8" spans="1:7" x14ac:dyDescent="0.2">
      <c r="A8" s="77">
        <v>76</v>
      </c>
      <c r="B8" s="83" t="s">
        <v>81</v>
      </c>
      <c r="C8" s="84" t="s">
        <v>114</v>
      </c>
      <c r="D8" s="77" t="s">
        <v>109</v>
      </c>
      <c r="E8" s="85"/>
      <c r="F8" s="85"/>
    </row>
    <row r="9" spans="1:7" x14ac:dyDescent="0.2">
      <c r="A9" s="77">
        <v>77</v>
      </c>
      <c r="B9" s="78" t="s">
        <v>111</v>
      </c>
      <c r="C9" s="79" t="s">
        <v>112</v>
      </c>
      <c r="D9" s="77" t="s">
        <v>109</v>
      </c>
      <c r="E9" s="80" t="s">
        <v>106</v>
      </c>
      <c r="F9" s="81" t="s">
        <v>121</v>
      </c>
    </row>
    <row r="10" spans="1:7" x14ac:dyDescent="0.2">
      <c r="A10" s="77"/>
      <c r="B10" s="78"/>
      <c r="C10" s="79"/>
      <c r="D10" s="77"/>
      <c r="E10" s="79"/>
      <c r="F10" s="80"/>
    </row>
    <row r="11" spans="1:7" x14ac:dyDescent="0.2">
      <c r="A11" s="77"/>
      <c r="B11" s="78"/>
      <c r="C11" s="81"/>
      <c r="D11" s="77"/>
      <c r="E11" s="80"/>
      <c r="F11" s="80"/>
    </row>
  </sheetData>
  <autoFilter ref="A1:E11"/>
  <sortState ref="A2:G14">
    <sortCondition ref="A2:A14"/>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16384" width="11.42578125" style="121"/>
  </cols>
  <sheetData>
    <row r="1" spans="1:44" ht="18.75" customHeight="1" x14ac:dyDescent="0.2">
      <c r="A1" s="365" t="e">
        <f>'FRACCIÓN I 2016'!A1</f>
        <v>#N/A</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150</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06">
        <f>+AH28</f>
        <v>0</v>
      </c>
      <c r="AB4" s="507"/>
      <c r="AC4" s="507"/>
      <c r="AD4" s="507"/>
      <c r="AE4" s="507"/>
      <c r="AF4" s="507"/>
      <c r="AG4" s="507"/>
      <c r="AH4" s="507"/>
      <c r="AI4" s="507"/>
      <c r="AJ4" s="507"/>
      <c r="AK4" s="507"/>
      <c r="AL4" s="507"/>
      <c r="AM4" s="507"/>
      <c r="AN4" s="507"/>
      <c r="AO4" s="508"/>
      <c r="AP4" s="120"/>
      <c r="AQ4" s="479" t="s">
        <v>151</v>
      </c>
      <c r="AR4" s="480"/>
    </row>
    <row r="5" spans="1:44" ht="15.75" customHeight="1" x14ac:dyDescent="0.2">
      <c r="A5" s="370" t="s">
        <v>91</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85">
        <v>0.3</v>
      </c>
      <c r="AB5" s="486"/>
      <c r="AC5" s="486"/>
      <c r="AD5" s="485">
        <v>0.35</v>
      </c>
      <c r="AE5" s="486"/>
      <c r="AF5" s="486"/>
      <c r="AG5" s="487">
        <v>0.09</v>
      </c>
      <c r="AH5" s="488"/>
      <c r="AI5" s="489"/>
      <c r="AJ5" s="487">
        <v>0.16</v>
      </c>
      <c r="AK5" s="488"/>
      <c r="AL5" s="489"/>
      <c r="AM5" s="485">
        <v>0.1</v>
      </c>
      <c r="AN5" s="486"/>
      <c r="AO5" s="486"/>
      <c r="AP5" s="120"/>
      <c r="AQ5" s="481"/>
      <c r="AR5" s="482"/>
    </row>
    <row r="6" spans="1:44" ht="15.75" customHeight="1" x14ac:dyDescent="0.3">
      <c r="A6" s="528" t="s">
        <v>74</v>
      </c>
      <c r="B6" s="529"/>
      <c r="C6" s="529"/>
      <c r="D6" s="529"/>
      <c r="E6" s="529"/>
      <c r="F6" s="529"/>
      <c r="G6" s="529"/>
      <c r="H6" s="529"/>
      <c r="I6" s="529"/>
      <c r="J6" s="529"/>
      <c r="K6" s="529"/>
      <c r="L6" s="529"/>
      <c r="M6" s="529"/>
      <c r="N6" s="529"/>
      <c r="O6" s="529"/>
      <c r="P6" s="529"/>
      <c r="Q6" s="529"/>
      <c r="R6" s="529"/>
      <c r="S6" s="529"/>
      <c r="T6" s="529"/>
      <c r="U6" s="529"/>
      <c r="V6" s="123"/>
      <c r="W6" s="545" t="s">
        <v>173</v>
      </c>
      <c r="X6" s="546"/>
      <c r="Y6" s="547"/>
      <c r="Z6" s="124"/>
      <c r="AA6" s="500">
        <f>+AA4*AA5</f>
        <v>0</v>
      </c>
      <c r="AB6" s="501"/>
      <c r="AC6" s="502"/>
      <c r="AD6" s="500">
        <f>+AA4*AD5</f>
        <v>0</v>
      </c>
      <c r="AE6" s="501"/>
      <c r="AF6" s="502"/>
      <c r="AG6" s="500">
        <f>+AA4*AG5</f>
        <v>0</v>
      </c>
      <c r="AH6" s="501"/>
      <c r="AI6" s="502"/>
      <c r="AJ6" s="500">
        <f>+AA4*AJ5</f>
        <v>0</v>
      </c>
      <c r="AK6" s="501"/>
      <c r="AL6" s="502"/>
      <c r="AM6" s="500">
        <f>+AM5*AA4</f>
        <v>0</v>
      </c>
      <c r="AN6" s="501"/>
      <c r="AO6" s="502"/>
      <c r="AP6" s="511"/>
      <c r="AQ6" s="481"/>
      <c r="AR6" s="482"/>
    </row>
    <row r="7" spans="1:44" ht="12.75" customHeight="1" x14ac:dyDescent="0.2">
      <c r="A7" s="490" t="s">
        <v>96</v>
      </c>
      <c r="B7" s="493" t="s">
        <v>13</v>
      </c>
      <c r="C7" s="513" t="s">
        <v>15</v>
      </c>
      <c r="D7" s="514"/>
      <c r="E7" s="514"/>
      <c r="F7" s="514"/>
      <c r="G7" s="514"/>
      <c r="H7" s="514"/>
      <c r="I7" s="514"/>
      <c r="J7" s="514"/>
      <c r="K7" s="514"/>
      <c r="L7" s="514"/>
      <c r="M7" s="514"/>
      <c r="N7" s="514"/>
      <c r="O7" s="514"/>
      <c r="P7" s="514"/>
      <c r="Q7" s="514"/>
      <c r="R7" s="514"/>
      <c r="S7" s="514"/>
      <c r="T7" s="514"/>
      <c r="U7" s="514"/>
      <c r="V7" s="515"/>
      <c r="W7" s="516" t="s">
        <v>92</v>
      </c>
      <c r="X7" s="517"/>
      <c r="Y7" s="518"/>
      <c r="AA7" s="503"/>
      <c r="AB7" s="504"/>
      <c r="AC7" s="505"/>
      <c r="AD7" s="503"/>
      <c r="AE7" s="504"/>
      <c r="AF7" s="505"/>
      <c r="AG7" s="503"/>
      <c r="AH7" s="504"/>
      <c r="AI7" s="505"/>
      <c r="AJ7" s="503"/>
      <c r="AK7" s="504"/>
      <c r="AL7" s="505"/>
      <c r="AM7" s="503"/>
      <c r="AN7" s="504"/>
      <c r="AO7" s="505"/>
      <c r="AP7" s="512"/>
      <c r="AQ7" s="481"/>
      <c r="AR7" s="482"/>
    </row>
    <row r="8" spans="1:44" ht="30.75" customHeight="1" x14ac:dyDescent="0.2">
      <c r="A8" s="491"/>
      <c r="B8" s="494"/>
      <c r="C8" s="496" t="s">
        <v>147</v>
      </c>
      <c r="D8" s="497"/>
      <c r="E8" s="498"/>
      <c r="F8" s="125"/>
      <c r="G8" s="499" t="s">
        <v>76</v>
      </c>
      <c r="H8" s="497"/>
      <c r="I8" s="498"/>
      <c r="J8" s="126"/>
      <c r="K8" s="496" t="s">
        <v>123</v>
      </c>
      <c r="L8" s="497"/>
      <c r="M8" s="498"/>
      <c r="N8" s="127"/>
      <c r="O8" s="499" t="s">
        <v>16</v>
      </c>
      <c r="P8" s="497"/>
      <c r="Q8" s="498"/>
      <c r="R8" s="128"/>
      <c r="S8" s="499" t="s">
        <v>17</v>
      </c>
      <c r="T8" s="497"/>
      <c r="U8" s="498"/>
      <c r="V8" s="129"/>
      <c r="W8" s="519"/>
      <c r="X8" s="520"/>
      <c r="Y8" s="521"/>
      <c r="AA8" s="522" t="s">
        <v>75</v>
      </c>
      <c r="AB8" s="523"/>
      <c r="AC8" s="524"/>
      <c r="AD8" s="522" t="s">
        <v>76</v>
      </c>
      <c r="AE8" s="523"/>
      <c r="AF8" s="524"/>
      <c r="AG8" s="522" t="s">
        <v>123</v>
      </c>
      <c r="AH8" s="523"/>
      <c r="AI8" s="524"/>
      <c r="AJ8" s="522" t="s">
        <v>16</v>
      </c>
      <c r="AK8" s="523"/>
      <c r="AL8" s="524"/>
      <c r="AM8" s="525" t="s">
        <v>17</v>
      </c>
      <c r="AN8" s="526"/>
      <c r="AO8" s="527"/>
      <c r="AQ8" s="481"/>
      <c r="AR8" s="482"/>
    </row>
    <row r="9" spans="1:44" ht="21" customHeight="1" x14ac:dyDescent="0.2">
      <c r="A9" s="492"/>
      <c r="B9" s="495"/>
      <c r="C9" s="130" t="s">
        <v>50</v>
      </c>
      <c r="D9" s="130" t="s">
        <v>55</v>
      </c>
      <c r="E9" s="130" t="s">
        <v>51</v>
      </c>
      <c r="F9" s="131"/>
      <c r="G9" s="130" t="s">
        <v>50</v>
      </c>
      <c r="H9" s="130" t="s">
        <v>55</v>
      </c>
      <c r="I9" s="130" t="s">
        <v>51</v>
      </c>
      <c r="J9" s="131"/>
      <c r="K9" s="130" t="s">
        <v>50</v>
      </c>
      <c r="L9" s="130" t="s">
        <v>55</v>
      </c>
      <c r="M9" s="130" t="s">
        <v>51</v>
      </c>
      <c r="N9" s="131"/>
      <c r="O9" s="130" t="s">
        <v>50</v>
      </c>
      <c r="P9" s="130" t="s">
        <v>55</v>
      </c>
      <c r="Q9" s="130" t="s">
        <v>51</v>
      </c>
      <c r="R9" s="128"/>
      <c r="S9" s="130" t="s">
        <v>50</v>
      </c>
      <c r="T9" s="130" t="s">
        <v>55</v>
      </c>
      <c r="U9" s="130" t="s">
        <v>51</v>
      </c>
      <c r="V9" s="132"/>
      <c r="W9" s="130" t="s">
        <v>50</v>
      </c>
      <c r="X9" s="130" t="s">
        <v>55</v>
      </c>
      <c r="Y9" s="133" t="s">
        <v>51</v>
      </c>
      <c r="AA9" s="273" t="s">
        <v>50</v>
      </c>
      <c r="AB9" s="273" t="s">
        <v>55</v>
      </c>
      <c r="AC9" s="273" t="s">
        <v>51</v>
      </c>
      <c r="AD9" s="273" t="s">
        <v>50</v>
      </c>
      <c r="AE9" s="273" t="s">
        <v>55</v>
      </c>
      <c r="AF9" s="273" t="s">
        <v>51</v>
      </c>
      <c r="AG9" s="273" t="s">
        <v>50</v>
      </c>
      <c r="AH9" s="273" t="s">
        <v>55</v>
      </c>
      <c r="AI9" s="273" t="s">
        <v>51</v>
      </c>
      <c r="AJ9" s="273" t="s">
        <v>50</v>
      </c>
      <c r="AK9" s="273" t="s">
        <v>55</v>
      </c>
      <c r="AL9" s="273" t="s">
        <v>51</v>
      </c>
      <c r="AM9" s="273" t="s">
        <v>50</v>
      </c>
      <c r="AN9" s="273" t="s">
        <v>55</v>
      </c>
      <c r="AO9" s="273" t="s">
        <v>51</v>
      </c>
      <c r="AQ9" s="483"/>
      <c r="AR9" s="484"/>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e">
        <f>VLOOKUP('HOJA DE TRABAJO DEL ORGANISMO'!B2,Hoja1!$B$2:$C$11,2,FALSE)</f>
        <v>#N/A</v>
      </c>
      <c r="B12" s="93" t="str">
        <f>+'HOJA DE TRABAJO DEL ORGANISMO'!I7</f>
        <v>APOYO A CENTROS Y ORGANIZACIONES DE EDUCACIÓN (Subsidio Federal)</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1er 2016'!Y12+'FRACCIÓN III 2do 2016 '!C12+'FRACCIÓN III 2do 2016 '!G12+'FRACCIÓN III 2do 2016 '!K12+'FRACCIÓN III 2do 2016 '!O12+'FRACCIÓN III 2do 2016 '!S12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c r="AR12" s="254">
        <f>+'FRACCIÓN III 1er 2016'!AP12+'FRACCIÓN III 2do 2016 '!AP12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ORGANISMO'!H33</f>
        <v>0</v>
      </c>
      <c r="T14" s="97">
        <f>'HOJA DE TRABAJO DEL ORGANISMO'!I33</f>
        <v>0</v>
      </c>
      <c r="U14" s="97">
        <f>'HOJA DE TRABAJO DEL ORGANISMO'!J33</f>
        <v>0</v>
      </c>
      <c r="V14" s="96"/>
      <c r="W14" s="97">
        <f>+'FRACCIÓN III 1er 2016'!Y14+'FRACCIÓN III 2do 2016 '!C14+'FRACCIÓN III 2do 2016 '!G14+'FRACCIÓN III 2do 2016 '!K14+'FRACCIÓN III 2do 2016 '!O14+'FRACCIÓN III 2do 2016 '!S14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48" t="s">
        <v>54</v>
      </c>
      <c r="AE15" s="549"/>
      <c r="AF15" s="549"/>
      <c r="AG15" s="549"/>
      <c r="AH15" s="549"/>
      <c r="AI15" s="549"/>
      <c r="AJ15" s="549"/>
      <c r="AK15" s="549"/>
      <c r="AL15" s="549"/>
      <c r="AM15" s="550"/>
      <c r="AQ15" s="274"/>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ORGANISMO'!H36</f>
        <v>0</v>
      </c>
      <c r="T16" s="97">
        <f>'HOJA DE TRABAJO DEL ORGANISMO'!I36</f>
        <v>0</v>
      </c>
      <c r="U16" s="97">
        <f>'HOJA DE TRABAJO DEL ORGANISMO'!J36</f>
        <v>0</v>
      </c>
      <c r="V16" s="96"/>
      <c r="W16" s="97">
        <f>+'FRACCIÓN III 1er 2016'!Y16+'FRACCIÓN III 2do 2016 '!C16+'FRACCIÓN III 2do 2016 '!G16+'FRACCIÓN III 2do 2016 '!K16+'FRACCIÓN III 2do 2016 '!O16+'FRACCIÓN III 2do 2016 '!S16</f>
        <v>0</v>
      </c>
      <c r="X16" s="97">
        <f>+W16+D16+H16+L16+P16+T16</f>
        <v>0</v>
      </c>
      <c r="Y16" s="98">
        <f>+X16+E16+I16+M16+Q16+U16</f>
        <v>0</v>
      </c>
      <c r="AD16" s="551" t="s">
        <v>160</v>
      </c>
      <c r="AE16" s="552"/>
      <c r="AF16" s="552"/>
      <c r="AG16" s="552"/>
      <c r="AH16" s="552"/>
      <c r="AI16" s="552"/>
      <c r="AJ16" s="552"/>
      <c r="AK16" s="552"/>
      <c r="AL16" s="552"/>
      <c r="AM16" s="553"/>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0" t="s">
        <v>145</v>
      </c>
      <c r="AL19" s="533" t="s">
        <v>44</v>
      </c>
      <c r="AM19" s="536" t="s">
        <v>46</v>
      </c>
      <c r="AN19" s="155"/>
      <c r="AO19" s="155"/>
      <c r="AP19" s="153"/>
    </row>
    <row r="20" spans="1:42" x14ac:dyDescent="0.2">
      <c r="A20" s="156" t="s">
        <v>169</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1er 2016'!Y20+'FRACCIÓN III 2do 2016 '!E20+'FRACCIÓN III 2do 2016 '!I20+'FRACCIÓN III 2do 2016 '!M20+'FRACCIÓN III 2do 2016 '!Q20+'FRACCIÓN III 2do 2016 '!U20</f>
        <v>0</v>
      </c>
      <c r="AD20" s="154"/>
      <c r="AE20" s="153"/>
      <c r="AF20" s="153"/>
      <c r="AG20" s="153"/>
      <c r="AH20" s="157"/>
      <c r="AI20" s="153"/>
      <c r="AJ20" s="153"/>
      <c r="AK20" s="531"/>
      <c r="AL20" s="534"/>
      <c r="AM20" s="537"/>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1"/>
      <c r="AL21" s="534"/>
      <c r="AM21" s="537"/>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1"/>
      <c r="AL22" s="534"/>
      <c r="AM22" s="537"/>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1"/>
      <c r="AL23" s="534"/>
      <c r="AM23" s="537"/>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39" t="s">
        <v>142</v>
      </c>
      <c r="AH24" s="540"/>
      <c r="AI24" s="540"/>
      <c r="AJ24" s="541"/>
      <c r="AK24" s="531"/>
      <c r="AL24" s="534"/>
      <c r="AM24" s="537"/>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2" t="s">
        <v>77</v>
      </c>
      <c r="AE25" s="543"/>
      <c r="AF25" s="544"/>
      <c r="AG25" s="160" t="s">
        <v>72</v>
      </c>
      <c r="AH25" s="161" t="s">
        <v>143</v>
      </c>
      <c r="AI25" s="160" t="s">
        <v>73</v>
      </c>
      <c r="AJ25" s="161" t="s">
        <v>144</v>
      </c>
      <c r="AK25" s="532"/>
      <c r="AL25" s="535"/>
      <c r="AM25" s="538"/>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1er 2016'!AG26</f>
        <v>0</v>
      </c>
      <c r="AH26" s="166">
        <f>+'Fracción II 2do 2016'!U66</f>
        <v>0</v>
      </c>
      <c r="AI26" s="166">
        <f>+AI38</f>
        <v>0</v>
      </c>
      <c r="AJ26" s="166">
        <f>+AJ38</f>
        <v>0</v>
      </c>
      <c r="AK26" s="167">
        <f>+AJ26+AI26+AH26+AG26</f>
        <v>0</v>
      </c>
      <c r="AL26" s="168" t="e">
        <f>+AK26/AK30</f>
        <v>#DIV/0!</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1er 2016'!AG28</f>
        <v>0</v>
      </c>
      <c r="AH28" s="177">
        <f>+AH30-AH26</f>
        <v>0</v>
      </c>
      <c r="AI28" s="177">
        <f>+AI39</f>
        <v>0</v>
      </c>
      <c r="AJ28" s="177">
        <f>+AJ39</f>
        <v>0</v>
      </c>
      <c r="AK28" s="178">
        <f>+AJ28+AI28+AH28+AG28</f>
        <v>0</v>
      </c>
      <c r="AL28" s="168" t="e">
        <f>+AK28/AK30</f>
        <v>#DIV/0!</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09" t="s">
        <v>45</v>
      </c>
      <c r="AE30" s="510"/>
      <c r="AF30" s="510"/>
      <c r="AG30" s="185">
        <f>+'FRACCIÓN III 1er 2016'!AG30</f>
        <v>0</v>
      </c>
      <c r="AH30" s="185">
        <f>+'FRACCIÓN I 2016'!L12-'FRACCIÓN I 2016'!F12</f>
        <v>0</v>
      </c>
      <c r="AI30" s="185">
        <v>0</v>
      </c>
      <c r="AJ30" s="185">
        <v>0</v>
      </c>
      <c r="AK30" s="186">
        <f>+AK26+AK28</f>
        <v>0</v>
      </c>
      <c r="AL30" s="168" t="e">
        <f>+AL26+AL28</f>
        <v>#DIV/0!</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K8:M8"/>
    <mergeCell ref="O8:Q8"/>
    <mergeCell ref="S8:U8"/>
    <mergeCell ref="AD15:AM15"/>
    <mergeCell ref="AD30:AF30"/>
    <mergeCell ref="AK19:AK25"/>
    <mergeCell ref="AL19:AL25"/>
    <mergeCell ref="AM19:AM25"/>
    <mergeCell ref="AG24:AJ24"/>
    <mergeCell ref="AD25:AF25"/>
    <mergeCell ref="AD16:AM16"/>
    <mergeCell ref="A7:A9"/>
    <mergeCell ref="AA6:AC7"/>
    <mergeCell ref="AD6:AF7"/>
    <mergeCell ref="AG6:AI7"/>
    <mergeCell ref="AJ6:AL7"/>
    <mergeCell ref="C7:V7"/>
    <mergeCell ref="W7:Y8"/>
    <mergeCell ref="AA8:AC8"/>
    <mergeCell ref="AJ8:AL8"/>
    <mergeCell ref="AG8:AI8"/>
    <mergeCell ref="AD8:AF8"/>
    <mergeCell ref="W6:Y6"/>
    <mergeCell ref="A6:U6"/>
    <mergeCell ref="B7:B9"/>
    <mergeCell ref="C8:E8"/>
    <mergeCell ref="G8:I8"/>
    <mergeCell ref="AJ5:AL5"/>
    <mergeCell ref="AM5:AO5"/>
    <mergeCell ref="AQ4:AR9"/>
    <mergeCell ref="AA5:AC5"/>
    <mergeCell ref="AD5:AF5"/>
    <mergeCell ref="AG5:AI5"/>
    <mergeCell ref="AM6:AO7"/>
    <mergeCell ref="AP6:AP7"/>
    <mergeCell ref="AA4:AO4"/>
    <mergeCell ref="AM8:AO8"/>
  </mergeCells>
  <pageMargins left="0.7" right="0.7" top="0.75" bottom="0.75" header="0.3" footer="0.3"/>
  <pageSetup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16384" width="11.42578125" style="121"/>
  </cols>
  <sheetData>
    <row r="1" spans="1:44" ht="18.75" customHeight="1" x14ac:dyDescent="0.2">
      <c r="A1" s="365" t="e">
        <f>'FRACCIÓN I 2016'!A1</f>
        <v>#N/A</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150</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06">
        <f>+AI28</f>
        <v>0</v>
      </c>
      <c r="AB4" s="507"/>
      <c r="AC4" s="507"/>
      <c r="AD4" s="507"/>
      <c r="AE4" s="507"/>
      <c r="AF4" s="507"/>
      <c r="AG4" s="507"/>
      <c r="AH4" s="507"/>
      <c r="AI4" s="507"/>
      <c r="AJ4" s="507"/>
      <c r="AK4" s="507"/>
      <c r="AL4" s="507"/>
      <c r="AM4" s="507"/>
      <c r="AN4" s="507"/>
      <c r="AO4" s="508"/>
      <c r="AP4" s="120"/>
      <c r="AQ4" s="479" t="s">
        <v>151</v>
      </c>
      <c r="AR4" s="480"/>
    </row>
    <row r="5" spans="1:44" ht="15.75" customHeight="1" x14ac:dyDescent="0.2">
      <c r="A5" s="370" t="s">
        <v>93</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85">
        <v>0.3</v>
      </c>
      <c r="AB5" s="486"/>
      <c r="AC5" s="486"/>
      <c r="AD5" s="485">
        <v>0.35</v>
      </c>
      <c r="AE5" s="486"/>
      <c r="AF5" s="486"/>
      <c r="AG5" s="487">
        <v>0.09</v>
      </c>
      <c r="AH5" s="488"/>
      <c r="AI5" s="489"/>
      <c r="AJ5" s="487">
        <v>0.16</v>
      </c>
      <c r="AK5" s="488"/>
      <c r="AL5" s="489"/>
      <c r="AM5" s="485">
        <v>0.1</v>
      </c>
      <c r="AN5" s="486"/>
      <c r="AO5" s="486"/>
      <c r="AP5" s="120"/>
      <c r="AQ5" s="481"/>
      <c r="AR5" s="482"/>
    </row>
    <row r="6" spans="1:44" ht="15.75" customHeight="1" x14ac:dyDescent="0.3">
      <c r="A6" s="528" t="s">
        <v>74</v>
      </c>
      <c r="B6" s="529"/>
      <c r="C6" s="529"/>
      <c r="D6" s="529"/>
      <c r="E6" s="529"/>
      <c r="F6" s="529"/>
      <c r="G6" s="529"/>
      <c r="H6" s="529"/>
      <c r="I6" s="529"/>
      <c r="J6" s="529"/>
      <c r="K6" s="529"/>
      <c r="L6" s="529"/>
      <c r="M6" s="529"/>
      <c r="N6" s="529"/>
      <c r="O6" s="529"/>
      <c r="P6" s="529"/>
      <c r="Q6" s="529"/>
      <c r="R6" s="529"/>
      <c r="S6" s="529"/>
      <c r="T6" s="529"/>
      <c r="U6" s="529"/>
      <c r="V6" s="123"/>
      <c r="W6" s="545" t="s">
        <v>172</v>
      </c>
      <c r="X6" s="546"/>
      <c r="Y6" s="547"/>
      <c r="Z6" s="124"/>
      <c r="AA6" s="500">
        <f>+AA4*AA5</f>
        <v>0</v>
      </c>
      <c r="AB6" s="501"/>
      <c r="AC6" s="502"/>
      <c r="AD6" s="500">
        <f>+AA4*AD5</f>
        <v>0</v>
      </c>
      <c r="AE6" s="501"/>
      <c r="AF6" s="502"/>
      <c r="AG6" s="500">
        <f>+AA4*AG5</f>
        <v>0</v>
      </c>
      <c r="AH6" s="501"/>
      <c r="AI6" s="502"/>
      <c r="AJ6" s="500">
        <f>+AA4*AJ5</f>
        <v>0</v>
      </c>
      <c r="AK6" s="501"/>
      <c r="AL6" s="502"/>
      <c r="AM6" s="500">
        <f>+AM5*AA4</f>
        <v>0</v>
      </c>
      <c r="AN6" s="501"/>
      <c r="AO6" s="502"/>
      <c r="AP6" s="511"/>
      <c r="AQ6" s="481"/>
      <c r="AR6" s="482"/>
    </row>
    <row r="7" spans="1:44" ht="12.75" customHeight="1" x14ac:dyDescent="0.2">
      <c r="A7" s="490" t="s">
        <v>96</v>
      </c>
      <c r="B7" s="493" t="s">
        <v>13</v>
      </c>
      <c r="C7" s="513" t="s">
        <v>15</v>
      </c>
      <c r="D7" s="514"/>
      <c r="E7" s="514"/>
      <c r="F7" s="514"/>
      <c r="G7" s="514"/>
      <c r="H7" s="514"/>
      <c r="I7" s="514"/>
      <c r="J7" s="514"/>
      <c r="K7" s="514"/>
      <c r="L7" s="514"/>
      <c r="M7" s="514"/>
      <c r="N7" s="514"/>
      <c r="O7" s="514"/>
      <c r="P7" s="514"/>
      <c r="Q7" s="514"/>
      <c r="R7" s="514"/>
      <c r="S7" s="514"/>
      <c r="T7" s="514"/>
      <c r="U7" s="514"/>
      <c r="V7" s="515"/>
      <c r="W7" s="516" t="s">
        <v>94</v>
      </c>
      <c r="X7" s="517"/>
      <c r="Y7" s="518"/>
      <c r="AA7" s="503"/>
      <c r="AB7" s="504"/>
      <c r="AC7" s="505"/>
      <c r="AD7" s="503"/>
      <c r="AE7" s="504"/>
      <c r="AF7" s="505"/>
      <c r="AG7" s="503"/>
      <c r="AH7" s="504"/>
      <c r="AI7" s="505"/>
      <c r="AJ7" s="503"/>
      <c r="AK7" s="504"/>
      <c r="AL7" s="505"/>
      <c r="AM7" s="503"/>
      <c r="AN7" s="504"/>
      <c r="AO7" s="505"/>
      <c r="AP7" s="512"/>
      <c r="AQ7" s="481"/>
      <c r="AR7" s="482"/>
    </row>
    <row r="8" spans="1:44" ht="30.75" customHeight="1" x14ac:dyDescent="0.2">
      <c r="A8" s="491"/>
      <c r="B8" s="494"/>
      <c r="C8" s="496" t="s">
        <v>147</v>
      </c>
      <c r="D8" s="497"/>
      <c r="E8" s="498"/>
      <c r="F8" s="125"/>
      <c r="G8" s="499" t="s">
        <v>76</v>
      </c>
      <c r="H8" s="497"/>
      <c r="I8" s="498"/>
      <c r="J8" s="126"/>
      <c r="K8" s="496" t="s">
        <v>123</v>
      </c>
      <c r="L8" s="497"/>
      <c r="M8" s="498"/>
      <c r="N8" s="127"/>
      <c r="O8" s="499" t="s">
        <v>16</v>
      </c>
      <c r="P8" s="497"/>
      <c r="Q8" s="498"/>
      <c r="R8" s="128"/>
      <c r="S8" s="499" t="s">
        <v>17</v>
      </c>
      <c r="T8" s="497"/>
      <c r="U8" s="498"/>
      <c r="V8" s="129"/>
      <c r="W8" s="519"/>
      <c r="X8" s="520"/>
      <c r="Y8" s="521"/>
      <c r="AA8" s="522" t="s">
        <v>75</v>
      </c>
      <c r="AB8" s="523"/>
      <c r="AC8" s="524"/>
      <c r="AD8" s="522" t="s">
        <v>76</v>
      </c>
      <c r="AE8" s="523"/>
      <c r="AF8" s="524"/>
      <c r="AG8" s="522" t="s">
        <v>123</v>
      </c>
      <c r="AH8" s="523"/>
      <c r="AI8" s="524"/>
      <c r="AJ8" s="522" t="s">
        <v>16</v>
      </c>
      <c r="AK8" s="523"/>
      <c r="AL8" s="524"/>
      <c r="AM8" s="525" t="s">
        <v>17</v>
      </c>
      <c r="AN8" s="526"/>
      <c r="AO8" s="527"/>
      <c r="AQ8" s="481"/>
      <c r="AR8" s="482"/>
    </row>
    <row r="9" spans="1:44" ht="21" customHeight="1" x14ac:dyDescent="0.2">
      <c r="A9" s="492"/>
      <c r="B9" s="495"/>
      <c r="C9" s="130" t="s">
        <v>137</v>
      </c>
      <c r="D9" s="130" t="s">
        <v>52</v>
      </c>
      <c r="E9" s="130" t="s">
        <v>53</v>
      </c>
      <c r="F9" s="131"/>
      <c r="G9" s="130" t="s">
        <v>137</v>
      </c>
      <c r="H9" s="130" t="s">
        <v>52</v>
      </c>
      <c r="I9" s="130" t="s">
        <v>53</v>
      </c>
      <c r="J9" s="131"/>
      <c r="K9" s="130" t="s">
        <v>137</v>
      </c>
      <c r="L9" s="130" t="s">
        <v>52</v>
      </c>
      <c r="M9" s="130" t="s">
        <v>53</v>
      </c>
      <c r="N9" s="131"/>
      <c r="O9" s="130" t="s">
        <v>137</v>
      </c>
      <c r="P9" s="130" t="s">
        <v>52</v>
      </c>
      <c r="Q9" s="130" t="s">
        <v>53</v>
      </c>
      <c r="R9" s="128"/>
      <c r="S9" s="130" t="s">
        <v>137</v>
      </c>
      <c r="T9" s="130" t="s">
        <v>52</v>
      </c>
      <c r="U9" s="130" t="s">
        <v>53</v>
      </c>
      <c r="V9" s="132"/>
      <c r="W9" s="130" t="s">
        <v>137</v>
      </c>
      <c r="X9" s="130" t="s">
        <v>52</v>
      </c>
      <c r="Y9" s="133" t="s">
        <v>53</v>
      </c>
      <c r="AA9" s="267" t="s">
        <v>137</v>
      </c>
      <c r="AB9" s="267" t="s">
        <v>52</v>
      </c>
      <c r="AC9" s="267" t="s">
        <v>53</v>
      </c>
      <c r="AD9" s="267" t="s">
        <v>137</v>
      </c>
      <c r="AE9" s="267" t="s">
        <v>52</v>
      </c>
      <c r="AF9" s="267" t="s">
        <v>53</v>
      </c>
      <c r="AG9" s="267" t="s">
        <v>137</v>
      </c>
      <c r="AH9" s="267" t="s">
        <v>52</v>
      </c>
      <c r="AI9" s="267" t="s">
        <v>53</v>
      </c>
      <c r="AJ9" s="267" t="s">
        <v>137</v>
      </c>
      <c r="AK9" s="267" t="s">
        <v>52</v>
      </c>
      <c r="AL9" s="267" t="s">
        <v>53</v>
      </c>
      <c r="AM9" s="267" t="s">
        <v>137</v>
      </c>
      <c r="AN9" s="267" t="s">
        <v>52</v>
      </c>
      <c r="AO9" s="267" t="s">
        <v>53</v>
      </c>
      <c r="AQ9" s="483"/>
      <c r="AR9" s="484"/>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e">
        <f>VLOOKUP('HOJA DE TRABAJO DEL ORGANISMO'!B2,Hoja1!$B$2:$C$11,2,FALSE)</f>
        <v>#N/A</v>
      </c>
      <c r="B12" s="93" t="str">
        <f>+'HOJA DE TRABAJO DEL ORGANISMO'!I7</f>
        <v>APOYO A CENTROS Y ORGANIZACIONES DE EDUCACIÓN (Subsidio Federal)</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2do 2016 '!Y12+'FRACCIÓN III 3er 2016'!C12+'FRACCIÓN III 3er 2016'!G12+'FRACCIÓN III 3er 2016'!K12+'FRACCIÓN III 3er 2016'!O12+'FRACCIÓN III 3er 2016'!S12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ORGANISMO'!L33</f>
        <v>0</v>
      </c>
      <c r="T14" s="97">
        <f>'HOJA DE TRABAJO DEL ORGANISMO'!M33</f>
        <v>0</v>
      </c>
      <c r="U14" s="97">
        <f>'HOJA DE TRABAJO DEL ORGANISMO'!N33</f>
        <v>0</v>
      </c>
      <c r="V14" s="96"/>
      <c r="W14" s="97">
        <f>+'FRACCIÓN III 2do 2016 '!Y14+'FRACCIÓN III 3er 2016'!C14+'FRACCIÓN III 3er 2016'!G14+'FRACCIÓN III 3er 2016'!K14+'FRACCIÓN III 3er 2016'!O14+'FRACCIÓN III 3er 2016'!S14</f>
        <v>0</v>
      </c>
      <c r="X14" s="97">
        <f>+W14+D14+H14+L14+P14+T14</f>
        <v>0</v>
      </c>
      <c r="Y14" s="98">
        <f>+X14+E14+I14+M14+Q14+U14</f>
        <v>0</v>
      </c>
    </row>
    <row r="15" spans="1:44" s="270"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54" t="s">
        <v>54</v>
      </c>
      <c r="AE15" s="555"/>
      <c r="AF15" s="555"/>
      <c r="AG15" s="555"/>
      <c r="AH15" s="555"/>
      <c r="AI15" s="555"/>
      <c r="AJ15" s="555"/>
      <c r="AK15" s="555"/>
      <c r="AL15" s="555"/>
      <c r="AM15" s="556"/>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ORGANISMO'!L36</f>
        <v>0</v>
      </c>
      <c r="T16" s="97">
        <f>'HOJA DE TRABAJO DEL ORGANISMO'!M36</f>
        <v>0</v>
      </c>
      <c r="U16" s="97">
        <f>'HOJA DE TRABAJO DEL ORGANISMO'!N36</f>
        <v>0</v>
      </c>
      <c r="V16" s="96"/>
      <c r="W16" s="97">
        <f>+'FRACCIÓN III 2do 2016 '!Y16+'FRACCIÓN III 3er 2016'!C16+'FRACCIÓN III 3er 2016'!G16+'FRACCIÓN III 3er 2016'!K16+'FRACCIÓN III 3er 2016'!O16+'FRACCIÓN III 3er 2016'!S16</f>
        <v>0</v>
      </c>
      <c r="X16" s="97">
        <f>+W16+D16+H16+L16+P16+T16</f>
        <v>0</v>
      </c>
      <c r="Y16" s="98">
        <f>+X16+E16+I16+M16+Q16+U16</f>
        <v>0</v>
      </c>
      <c r="AD16" s="551" t="s">
        <v>160</v>
      </c>
      <c r="AE16" s="552"/>
      <c r="AF16" s="552"/>
      <c r="AG16" s="552"/>
      <c r="AH16" s="552"/>
      <c r="AI16" s="552"/>
      <c r="AJ16" s="552"/>
      <c r="AK16" s="552"/>
      <c r="AL16" s="552"/>
      <c r="AM16" s="553"/>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271"/>
      <c r="AC17" s="272"/>
      <c r="AD17" s="345"/>
      <c r="AE17" s="346"/>
      <c r="AF17" s="346"/>
      <c r="AG17" s="346"/>
      <c r="AH17" s="346"/>
      <c r="AI17" s="346"/>
      <c r="AJ17" s="346"/>
      <c r="AK17" s="346"/>
      <c r="AL17" s="346"/>
      <c r="AM17" s="347"/>
      <c r="AN17" s="271"/>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0" t="s">
        <v>145</v>
      </c>
      <c r="AL19" s="533" t="s">
        <v>44</v>
      </c>
      <c r="AM19" s="536" t="s">
        <v>46</v>
      </c>
      <c r="AN19" s="155"/>
      <c r="AO19" s="155"/>
      <c r="AP19" s="153"/>
    </row>
    <row r="20" spans="1:42" x14ac:dyDescent="0.2">
      <c r="A20" s="156" t="s">
        <v>169</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2do 2016 '!Y20+'FRACCIÓN III 3er 2016'!E20+'FRACCIÓN III 3er 2016'!I20+'FRACCIÓN III 3er 2016'!M20+'FRACCIÓN III 3er 2016'!Q20+'FRACCIÓN III 3er 2016'!U20</f>
        <v>0</v>
      </c>
      <c r="AD20" s="154"/>
      <c r="AE20" s="153"/>
      <c r="AF20" s="153"/>
      <c r="AG20" s="153"/>
      <c r="AH20" s="157"/>
      <c r="AI20" s="153"/>
      <c r="AJ20" s="153"/>
      <c r="AK20" s="531"/>
      <c r="AL20" s="534"/>
      <c r="AM20" s="537"/>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1"/>
      <c r="AL21" s="534"/>
      <c r="AM21" s="537"/>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1"/>
      <c r="AL22" s="534"/>
      <c r="AM22" s="537"/>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1"/>
      <c r="AL23" s="534"/>
      <c r="AM23" s="537"/>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39" t="s">
        <v>142</v>
      </c>
      <c r="AH24" s="540"/>
      <c r="AI24" s="540"/>
      <c r="AJ24" s="541"/>
      <c r="AK24" s="531"/>
      <c r="AL24" s="534"/>
      <c r="AM24" s="537"/>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2" t="s">
        <v>77</v>
      </c>
      <c r="AE25" s="543"/>
      <c r="AF25" s="544"/>
      <c r="AG25" s="160" t="s">
        <v>72</v>
      </c>
      <c r="AH25" s="161" t="s">
        <v>143</v>
      </c>
      <c r="AI25" s="160" t="s">
        <v>73</v>
      </c>
      <c r="AJ25" s="161" t="s">
        <v>144</v>
      </c>
      <c r="AK25" s="532"/>
      <c r="AL25" s="535"/>
      <c r="AM25" s="538"/>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2do 2016 '!AG26</f>
        <v>0</v>
      </c>
      <c r="AH26" s="166">
        <f>+'FRACCIÓN III 2do 2016 '!AH26</f>
        <v>0</v>
      </c>
      <c r="AI26" s="166">
        <f>+'Fracción II 3er 2016'!U66</f>
        <v>0</v>
      </c>
      <c r="AJ26" s="166">
        <f>+AJ38</f>
        <v>0</v>
      </c>
      <c r="AK26" s="167">
        <f>+AJ26+AI26+AH26+AG26</f>
        <v>0</v>
      </c>
      <c r="AL26" s="168">
        <v>0.75</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2do 2016 '!AG28</f>
        <v>0</v>
      </c>
      <c r="AH28" s="177">
        <f>+'FRACCIÓN III 2do 2016 '!AH28</f>
        <v>0</v>
      </c>
      <c r="AI28" s="177">
        <f>+AI30-AI26</f>
        <v>0</v>
      </c>
      <c r="AJ28" s="177">
        <f>+AJ39</f>
        <v>0</v>
      </c>
      <c r="AK28" s="178">
        <f>+AJ28+AI28+AH28+AG28</f>
        <v>0</v>
      </c>
      <c r="AL28" s="168">
        <v>0.25</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09" t="s">
        <v>45</v>
      </c>
      <c r="AE30" s="510"/>
      <c r="AF30" s="510"/>
      <c r="AG30" s="185">
        <f>+AG26+AG28</f>
        <v>0</v>
      </c>
      <c r="AH30" s="185">
        <f>+AH26+AH28</f>
        <v>0</v>
      </c>
      <c r="AI30" s="185">
        <f>+'FRACCIÓN I 2016'!S12-'FRACCIÓN I 2016'!L12</f>
        <v>0</v>
      </c>
      <c r="AJ30" s="185">
        <v>0</v>
      </c>
      <c r="AK30" s="186">
        <f>+AK26+AK28</f>
        <v>0</v>
      </c>
      <c r="AL30" s="168">
        <f>+AL26+AL28</f>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AD47" s="145"/>
      <c r="AE47" s="145"/>
      <c r="AF47" s="145"/>
      <c r="AG47" s="145"/>
      <c r="AH47" s="145"/>
      <c r="AI47" s="145"/>
      <c r="AJ47" s="145"/>
      <c r="AK47" s="145"/>
      <c r="AL47" s="145"/>
      <c r="AM47" s="145"/>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D51" s="121"/>
      <c r="AE51" s="121"/>
      <c r="AF51" s="121"/>
      <c r="AG51" s="121"/>
      <c r="AH51" s="121"/>
      <c r="AI51" s="121"/>
      <c r="AJ51" s="121"/>
      <c r="AK51" s="121"/>
      <c r="AL51" s="121"/>
      <c r="AM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AD30:AF30"/>
    <mergeCell ref="AK19:AK25"/>
    <mergeCell ref="C8:E8"/>
    <mergeCell ref="G8:I8"/>
    <mergeCell ref="K8:M8"/>
    <mergeCell ref="AD16:AM16"/>
    <mergeCell ref="AM8:AO8"/>
    <mergeCell ref="AA8:AC8"/>
    <mergeCell ref="AD8:AF8"/>
    <mergeCell ref="AG8:AI8"/>
    <mergeCell ref="AJ8:AL8"/>
    <mergeCell ref="AL19:AL25"/>
    <mergeCell ref="AM19:AM25"/>
    <mergeCell ref="AG24:AJ24"/>
    <mergeCell ref="AD25:AF25"/>
    <mergeCell ref="AD15:AM15"/>
    <mergeCell ref="W7:Y8"/>
    <mergeCell ref="O8:Q8"/>
    <mergeCell ref="S8:U8"/>
    <mergeCell ref="AA4:AO4"/>
    <mergeCell ref="A6:U6"/>
    <mergeCell ref="C7:V7"/>
    <mergeCell ref="W6:Y6"/>
    <mergeCell ref="A7:A9"/>
    <mergeCell ref="B7:B9"/>
    <mergeCell ref="AQ4:AR9"/>
    <mergeCell ref="AA5:AC5"/>
    <mergeCell ref="AD5:AF5"/>
    <mergeCell ref="AG5:AI5"/>
    <mergeCell ref="AJ5:AL5"/>
    <mergeCell ref="AM5:AO5"/>
    <mergeCell ref="AA6:AC7"/>
    <mergeCell ref="AD6:AF7"/>
    <mergeCell ref="AG6:AI7"/>
    <mergeCell ref="AJ6:AL7"/>
    <mergeCell ref="AM6:AO7"/>
    <mergeCell ref="AP6:AP7"/>
  </mergeCells>
  <pageMargins left="0.7" right="0.7" top="0.75" bottom="0.75" header="0.3" footer="0.3"/>
  <pageSetup paperSize="9"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6" width="9.7109375" style="121" customWidth="1"/>
    <col min="37" max="37" width="11.28515625" style="121" customWidth="1"/>
    <col min="38" max="41" width="9.7109375" style="121" customWidth="1"/>
    <col min="42" max="42" width="10.5703125" style="121" customWidth="1"/>
    <col min="43" max="43" width="11.42578125" style="121"/>
    <col min="44" max="44" width="14.42578125" style="121" customWidth="1"/>
    <col min="45" max="16384" width="11.42578125" style="121"/>
  </cols>
  <sheetData>
    <row r="1" spans="1:44" ht="18.75" customHeight="1" x14ac:dyDescent="0.2">
      <c r="A1" s="365" t="e">
        <f>'FRACCIÓN I 2016'!A1</f>
        <v>#N/A</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150</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06">
        <f>+AJ28</f>
        <v>0</v>
      </c>
      <c r="AB4" s="507"/>
      <c r="AC4" s="507"/>
      <c r="AD4" s="507"/>
      <c r="AE4" s="507"/>
      <c r="AF4" s="507"/>
      <c r="AG4" s="507"/>
      <c r="AH4" s="507"/>
      <c r="AI4" s="507"/>
      <c r="AJ4" s="507"/>
      <c r="AK4" s="507"/>
      <c r="AL4" s="507"/>
      <c r="AM4" s="507"/>
      <c r="AN4" s="507"/>
      <c r="AO4" s="508"/>
      <c r="AP4" s="120"/>
      <c r="AQ4" s="479" t="s">
        <v>151</v>
      </c>
      <c r="AR4" s="480"/>
    </row>
    <row r="5" spans="1:44" ht="15.75" customHeight="1" x14ac:dyDescent="0.2">
      <c r="A5" s="370" t="s">
        <v>95</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85">
        <v>0.3</v>
      </c>
      <c r="AB5" s="486"/>
      <c r="AC5" s="486"/>
      <c r="AD5" s="485">
        <v>0.35</v>
      </c>
      <c r="AE5" s="486"/>
      <c r="AF5" s="486"/>
      <c r="AG5" s="487">
        <v>0.09</v>
      </c>
      <c r="AH5" s="488"/>
      <c r="AI5" s="489"/>
      <c r="AJ5" s="487">
        <v>0.16</v>
      </c>
      <c r="AK5" s="488"/>
      <c r="AL5" s="489"/>
      <c r="AM5" s="485">
        <v>0.1</v>
      </c>
      <c r="AN5" s="486"/>
      <c r="AO5" s="486"/>
      <c r="AP5" s="120"/>
      <c r="AQ5" s="481"/>
      <c r="AR5" s="482"/>
    </row>
    <row r="6" spans="1:44" ht="15.75" customHeight="1" x14ac:dyDescent="0.3">
      <c r="A6" s="528" t="s">
        <v>74</v>
      </c>
      <c r="B6" s="529"/>
      <c r="C6" s="529"/>
      <c r="D6" s="529"/>
      <c r="E6" s="529"/>
      <c r="F6" s="529"/>
      <c r="G6" s="529"/>
      <c r="H6" s="529"/>
      <c r="I6" s="529"/>
      <c r="J6" s="529"/>
      <c r="K6" s="529"/>
      <c r="L6" s="529"/>
      <c r="M6" s="529"/>
      <c r="N6" s="529"/>
      <c r="O6" s="529"/>
      <c r="P6" s="529"/>
      <c r="Q6" s="529"/>
      <c r="R6" s="529"/>
      <c r="S6" s="529"/>
      <c r="T6" s="529"/>
      <c r="U6" s="529"/>
      <c r="V6" s="123"/>
      <c r="W6" s="545" t="s">
        <v>171</v>
      </c>
      <c r="X6" s="546"/>
      <c r="Y6" s="547"/>
      <c r="Z6" s="124"/>
      <c r="AA6" s="500">
        <f>+AA4*AA5</f>
        <v>0</v>
      </c>
      <c r="AB6" s="501"/>
      <c r="AC6" s="502"/>
      <c r="AD6" s="500">
        <f>+AA4*AD5</f>
        <v>0</v>
      </c>
      <c r="AE6" s="501"/>
      <c r="AF6" s="502"/>
      <c r="AG6" s="500">
        <f>+AA4*AG5</f>
        <v>0</v>
      </c>
      <c r="AH6" s="501"/>
      <c r="AI6" s="502"/>
      <c r="AJ6" s="500">
        <f>+AA4*AJ5</f>
        <v>0</v>
      </c>
      <c r="AK6" s="501"/>
      <c r="AL6" s="502"/>
      <c r="AM6" s="500">
        <f>+AM5*AA4</f>
        <v>0</v>
      </c>
      <c r="AN6" s="501"/>
      <c r="AO6" s="502"/>
      <c r="AP6" s="511"/>
      <c r="AQ6" s="481"/>
      <c r="AR6" s="482"/>
    </row>
    <row r="7" spans="1:44" ht="12.75" customHeight="1" x14ac:dyDescent="0.2">
      <c r="A7" s="490" t="s">
        <v>96</v>
      </c>
      <c r="B7" s="493" t="s">
        <v>13</v>
      </c>
      <c r="C7" s="513" t="s">
        <v>15</v>
      </c>
      <c r="D7" s="514"/>
      <c r="E7" s="514"/>
      <c r="F7" s="514"/>
      <c r="G7" s="514"/>
      <c r="H7" s="514"/>
      <c r="I7" s="514"/>
      <c r="J7" s="514"/>
      <c r="K7" s="514"/>
      <c r="L7" s="514"/>
      <c r="M7" s="514"/>
      <c r="N7" s="514"/>
      <c r="O7" s="514"/>
      <c r="P7" s="514"/>
      <c r="Q7" s="514"/>
      <c r="R7" s="514"/>
      <c r="S7" s="514"/>
      <c r="T7" s="514"/>
      <c r="U7" s="514"/>
      <c r="V7" s="515"/>
      <c r="W7" s="516" t="s">
        <v>146</v>
      </c>
      <c r="X7" s="517"/>
      <c r="Y7" s="518"/>
      <c r="AA7" s="503"/>
      <c r="AB7" s="504"/>
      <c r="AC7" s="505"/>
      <c r="AD7" s="503"/>
      <c r="AE7" s="504"/>
      <c r="AF7" s="505"/>
      <c r="AG7" s="503"/>
      <c r="AH7" s="504"/>
      <c r="AI7" s="505"/>
      <c r="AJ7" s="503"/>
      <c r="AK7" s="504"/>
      <c r="AL7" s="505"/>
      <c r="AM7" s="503"/>
      <c r="AN7" s="504"/>
      <c r="AO7" s="505"/>
      <c r="AP7" s="512"/>
      <c r="AQ7" s="481"/>
      <c r="AR7" s="482"/>
    </row>
    <row r="8" spans="1:44" ht="30.75" customHeight="1" x14ac:dyDescent="0.2">
      <c r="A8" s="491"/>
      <c r="B8" s="494"/>
      <c r="C8" s="496" t="s">
        <v>147</v>
      </c>
      <c r="D8" s="497"/>
      <c r="E8" s="498"/>
      <c r="F8" s="125"/>
      <c r="G8" s="499" t="s">
        <v>76</v>
      </c>
      <c r="H8" s="497"/>
      <c r="I8" s="498"/>
      <c r="J8" s="126"/>
      <c r="K8" s="496" t="s">
        <v>123</v>
      </c>
      <c r="L8" s="497"/>
      <c r="M8" s="498"/>
      <c r="N8" s="127"/>
      <c r="O8" s="499" t="s">
        <v>16</v>
      </c>
      <c r="P8" s="497"/>
      <c r="Q8" s="498"/>
      <c r="R8" s="128"/>
      <c r="S8" s="499" t="s">
        <v>17</v>
      </c>
      <c r="T8" s="497"/>
      <c r="U8" s="498"/>
      <c r="V8" s="129"/>
      <c r="W8" s="519"/>
      <c r="X8" s="520"/>
      <c r="Y8" s="521"/>
      <c r="AA8" s="522" t="s">
        <v>75</v>
      </c>
      <c r="AB8" s="523"/>
      <c r="AC8" s="524"/>
      <c r="AD8" s="522" t="s">
        <v>76</v>
      </c>
      <c r="AE8" s="523"/>
      <c r="AF8" s="524"/>
      <c r="AG8" s="522" t="s">
        <v>123</v>
      </c>
      <c r="AH8" s="523"/>
      <c r="AI8" s="524"/>
      <c r="AJ8" s="522" t="s">
        <v>16</v>
      </c>
      <c r="AK8" s="523"/>
      <c r="AL8" s="524"/>
      <c r="AM8" s="525" t="s">
        <v>17</v>
      </c>
      <c r="AN8" s="526"/>
      <c r="AO8" s="527"/>
      <c r="AQ8" s="481"/>
      <c r="AR8" s="482"/>
    </row>
    <row r="9" spans="1:44" ht="21" customHeight="1" x14ac:dyDescent="0.2">
      <c r="A9" s="492"/>
      <c r="B9" s="495"/>
      <c r="C9" s="130" t="s">
        <v>100</v>
      </c>
      <c r="D9" s="130" t="s">
        <v>26</v>
      </c>
      <c r="E9" s="130" t="s">
        <v>27</v>
      </c>
      <c r="F9" s="131"/>
      <c r="G9" s="130" t="s">
        <v>100</v>
      </c>
      <c r="H9" s="130" t="s">
        <v>26</v>
      </c>
      <c r="I9" s="130" t="s">
        <v>27</v>
      </c>
      <c r="J9" s="131"/>
      <c r="K9" s="130" t="s">
        <v>100</v>
      </c>
      <c r="L9" s="130" t="s">
        <v>26</v>
      </c>
      <c r="M9" s="130" t="s">
        <v>27</v>
      </c>
      <c r="N9" s="131"/>
      <c r="O9" s="130" t="s">
        <v>100</v>
      </c>
      <c r="P9" s="130" t="s">
        <v>26</v>
      </c>
      <c r="Q9" s="130" t="s">
        <v>27</v>
      </c>
      <c r="R9" s="128"/>
      <c r="S9" s="130" t="s">
        <v>100</v>
      </c>
      <c r="T9" s="130" t="s">
        <v>26</v>
      </c>
      <c r="U9" s="130" t="s">
        <v>27</v>
      </c>
      <c r="V9" s="132"/>
      <c r="W9" s="130" t="s">
        <v>100</v>
      </c>
      <c r="X9" s="130" t="s">
        <v>26</v>
      </c>
      <c r="Y9" s="133" t="s">
        <v>27</v>
      </c>
      <c r="AA9" s="267" t="s">
        <v>100</v>
      </c>
      <c r="AB9" s="267" t="s">
        <v>26</v>
      </c>
      <c r="AC9" s="267" t="s">
        <v>27</v>
      </c>
      <c r="AD9" s="267" t="s">
        <v>100</v>
      </c>
      <c r="AE9" s="267" t="s">
        <v>26</v>
      </c>
      <c r="AF9" s="267" t="s">
        <v>27</v>
      </c>
      <c r="AG9" s="267" t="s">
        <v>100</v>
      </c>
      <c r="AH9" s="267" t="s">
        <v>26</v>
      </c>
      <c r="AI9" s="267" t="s">
        <v>27</v>
      </c>
      <c r="AJ9" s="267" t="s">
        <v>100</v>
      </c>
      <c r="AK9" s="267" t="s">
        <v>26</v>
      </c>
      <c r="AL9" s="267" t="s">
        <v>27</v>
      </c>
      <c r="AM9" s="267" t="s">
        <v>100</v>
      </c>
      <c r="AN9" s="267" t="s">
        <v>26</v>
      </c>
      <c r="AO9" s="267" t="s">
        <v>27</v>
      </c>
      <c r="AQ9" s="483"/>
      <c r="AR9" s="484"/>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e">
        <f>VLOOKUP('HOJA DE TRABAJO DEL ORGANISMO'!B2,Hoja1!$B$2:$C$11,2,FALSE)</f>
        <v>#N/A</v>
      </c>
      <c r="B12" s="93" t="str">
        <f>+'HOJA DE TRABAJO DEL ORGANISMO'!I7</f>
        <v>APOYO A CENTROS Y ORGANIZACIONES DE EDUCACIÓN (Subsidio Federal)</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+'FRACCIÓN III 3er 2016'!Y12+'FRACCIÓN III 4to 2016'!C12+'FRACCIÓN III 4to 2016'!G12+'FRACCIÓN III 4to 2016'!K12+'FRACCIÓN III 4to 2016'!O12+'FRACCIÓN III 4to 2016'!S12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+AA12+AB12+AC12+AD12+AE12+AF12+AG12+AH12+AI12+AJ12+AK12+AL12+AM12+AN12+AO12</f>
        <v>0</v>
      </c>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268"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ORGANISMO'!P33</f>
        <v>0</v>
      </c>
      <c r="T14" s="97">
        <f>'HOJA DE TRABAJO DEL ORGANISMO'!Q33</f>
        <v>0</v>
      </c>
      <c r="U14" s="97">
        <f>'HOJA DE TRABAJO DEL ORGANISMO'!R33</f>
        <v>0</v>
      </c>
      <c r="V14" s="96"/>
      <c r="W14" s="97">
        <f>+'FRACCIÓN III 3er 2016'!Y14+'FRACCIÓN III 4to 2016'!C14+'FRACCIÓN III 4to 2016'!G14+'FRACCIÓN III 4to 2016'!K14+'FRACCIÓN III 4to 2016'!O14+'FRACCIÓN III 4to 2016'!S14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48" t="s">
        <v>54</v>
      </c>
      <c r="AE15" s="549"/>
      <c r="AF15" s="549"/>
      <c r="AG15" s="549"/>
      <c r="AH15" s="549"/>
      <c r="AI15" s="549"/>
      <c r="AJ15" s="549"/>
      <c r="AK15" s="549"/>
      <c r="AL15" s="549"/>
      <c r="AM15" s="550"/>
    </row>
    <row r="16" spans="1:44" ht="48" customHeight="1" x14ac:dyDescent="0.3">
      <c r="A16" s="268"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ORGANISMO'!P36</f>
        <v>0</v>
      </c>
      <c r="T16" s="97">
        <f>'HOJA DE TRABAJO DEL ORGANISMO'!Q36</f>
        <v>0</v>
      </c>
      <c r="U16" s="97">
        <f>'HOJA DE TRABAJO DEL ORGANISMO'!R36</f>
        <v>0</v>
      </c>
      <c r="V16" s="96"/>
      <c r="W16" s="97">
        <f>+'FRACCIÓN III 3er 2016'!Y16+'FRACCIÓN III 4to 2016'!C16+'FRACCIÓN III 4to 2016'!G16+'FRACCIÓN III 4to 2016'!K16+'FRACCIÓN III 4to 2016'!O16+'FRACCIÓN III 4to 2016'!S16</f>
        <v>0</v>
      </c>
      <c r="X16" s="97">
        <f>+W16+D16+H16+L16+P16+T16</f>
        <v>0</v>
      </c>
      <c r="Y16" s="98">
        <f>+X16+E16+I16+M16+Q16+U16</f>
        <v>0</v>
      </c>
      <c r="AD16" s="551" t="s">
        <v>160</v>
      </c>
      <c r="AE16" s="552"/>
      <c r="AF16" s="552"/>
      <c r="AG16" s="552"/>
      <c r="AH16" s="552"/>
      <c r="AI16" s="552"/>
      <c r="AJ16" s="552"/>
      <c r="AK16" s="552"/>
      <c r="AL16" s="552"/>
      <c r="AM16" s="553"/>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0" t="s">
        <v>145</v>
      </c>
      <c r="AL19" s="533" t="s">
        <v>44</v>
      </c>
      <c r="AM19" s="536" t="s">
        <v>46</v>
      </c>
      <c r="AN19" s="155"/>
      <c r="AO19" s="155"/>
      <c r="AP19" s="153"/>
    </row>
    <row r="20" spans="1:42" x14ac:dyDescent="0.2">
      <c r="A20" s="156" t="s">
        <v>169</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++'FRACCIÓN III 3er 2016'!Y20+'FRACCIÓN III 4to 2016'!E20+'FRACCIÓN III 4to 2016'!I20+'FRACCIÓN III 4to 2016'!M20+'FRACCIÓN III 4to 2016'!Q20+'FRACCIÓN III 4to 2016'!U20</f>
        <v>0</v>
      </c>
      <c r="AD20" s="154"/>
      <c r="AE20" s="153"/>
      <c r="AF20" s="153"/>
      <c r="AG20" s="153"/>
      <c r="AH20" s="157"/>
      <c r="AI20" s="153"/>
      <c r="AJ20" s="153"/>
      <c r="AK20" s="531"/>
      <c r="AL20" s="534"/>
      <c r="AM20" s="537"/>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1"/>
      <c r="AL21" s="534"/>
      <c r="AM21" s="537"/>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1"/>
      <c r="AL22" s="534"/>
      <c r="AM22" s="537"/>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1"/>
      <c r="AL23" s="534"/>
      <c r="AM23" s="537"/>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39" t="s">
        <v>142</v>
      </c>
      <c r="AH24" s="540"/>
      <c r="AI24" s="540"/>
      <c r="AJ24" s="541"/>
      <c r="AK24" s="531"/>
      <c r="AL24" s="534"/>
      <c r="AM24" s="537"/>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2" t="s">
        <v>77</v>
      </c>
      <c r="AE25" s="543"/>
      <c r="AF25" s="544"/>
      <c r="AG25" s="160" t="s">
        <v>72</v>
      </c>
      <c r="AH25" s="161" t="s">
        <v>143</v>
      </c>
      <c r="AI25" s="160" t="s">
        <v>73</v>
      </c>
      <c r="AJ25" s="161" t="s">
        <v>144</v>
      </c>
      <c r="AK25" s="532"/>
      <c r="AL25" s="535"/>
      <c r="AM25" s="538"/>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III 3er 2016'!AG26</f>
        <v>0</v>
      </c>
      <c r="AH26" s="166">
        <f>+'FRACCIÓN III 3er 2016'!AH26</f>
        <v>0</v>
      </c>
      <c r="AI26" s="166">
        <f>+'FRACCIÓN III 3er 2016'!AI26</f>
        <v>0</v>
      </c>
      <c r="AJ26" s="166">
        <f>+'Fracción II 4to 2016'!U66</f>
        <v>0</v>
      </c>
      <c r="AK26" s="167">
        <f>+AJ26+AI26+AH26+AG26</f>
        <v>0</v>
      </c>
      <c r="AL26" s="168">
        <v>0.75</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+'FRACCIÓN III 3er 2016'!AG28</f>
        <v>0</v>
      </c>
      <c r="AH28" s="177">
        <f>+'FRACCIÓN III 3er 2016'!AH28</f>
        <v>0</v>
      </c>
      <c r="AI28" s="177">
        <f>+'FRACCIÓN III 3er 2016'!AI28</f>
        <v>0</v>
      </c>
      <c r="AJ28" s="177">
        <f>+AJ30-AJ26</f>
        <v>0</v>
      </c>
      <c r="AK28" s="178">
        <f>+AJ28+AI28+AH28+AG28</f>
        <v>0</v>
      </c>
      <c r="AL28" s="168">
        <v>0.25</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09" t="s">
        <v>45</v>
      </c>
      <c r="AE30" s="510"/>
      <c r="AF30" s="510"/>
      <c r="AG30" s="185">
        <f>+AG26+AG28</f>
        <v>0</v>
      </c>
      <c r="AH30" s="185">
        <f>+AH26+AH28</f>
        <v>0</v>
      </c>
      <c r="AI30" s="185">
        <f>+AI26+AI28</f>
        <v>0</v>
      </c>
      <c r="AJ30" s="185">
        <f>+'FRACCIÓN I 2016'!Z12-'FRACCIÓN I 2016'!S12</f>
        <v>0</v>
      </c>
      <c r="AK30" s="186">
        <f>+AK26+AK28</f>
        <v>0</v>
      </c>
      <c r="AL30" s="168">
        <f>+AL26+AL28</f>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269">
        <v>1</v>
      </c>
      <c r="AH31" s="187">
        <v>1</v>
      </c>
      <c r="AI31" s="187">
        <v>1</v>
      </c>
      <c r="AJ31" s="187">
        <v>1</v>
      </c>
      <c r="AK31" s="187"/>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AD8:AF8"/>
    <mergeCell ref="AD15:AM15"/>
    <mergeCell ref="AD30:AF30"/>
    <mergeCell ref="AK19:AK25"/>
    <mergeCell ref="AL19:AL25"/>
    <mergeCell ref="AM19:AM25"/>
    <mergeCell ref="AG24:AJ24"/>
    <mergeCell ref="AD25:AF25"/>
    <mergeCell ref="AD16:AM16"/>
    <mergeCell ref="C7:V7"/>
    <mergeCell ref="W7:Y8"/>
    <mergeCell ref="O8:Q8"/>
    <mergeCell ref="S8:U8"/>
    <mergeCell ref="AA8:AC8"/>
    <mergeCell ref="AJ5:AL5"/>
    <mergeCell ref="AM5:AO5"/>
    <mergeCell ref="AA6:AC7"/>
    <mergeCell ref="AD6:AF7"/>
    <mergeCell ref="AG6:AI7"/>
    <mergeCell ref="AJ6:AL7"/>
    <mergeCell ref="AM6:AO7"/>
    <mergeCell ref="AQ4:AR9"/>
    <mergeCell ref="AA5:AC5"/>
    <mergeCell ref="AD5:AF5"/>
    <mergeCell ref="AG5:AI5"/>
    <mergeCell ref="G8:I8"/>
    <mergeCell ref="K8:M8"/>
    <mergeCell ref="AA4:AO4"/>
    <mergeCell ref="AP6:AP7"/>
    <mergeCell ref="AG8:AI8"/>
    <mergeCell ref="AJ8:AL8"/>
    <mergeCell ref="AM8:AO8"/>
    <mergeCell ref="A6:U6"/>
    <mergeCell ref="W6:Y6"/>
    <mergeCell ref="A7:A9"/>
    <mergeCell ref="B7:B9"/>
    <mergeCell ref="C8:E8"/>
  </mergeCells>
  <pageMargins left="0.7" right="0.7" top="0.75" bottom="0.75" header="0.3" footer="0.3"/>
  <pageSetup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3"/>
  <sheetViews>
    <sheetView zoomScaleNormal="100" workbookViewId="0">
      <selection sqref="A1:B4"/>
    </sheetView>
  </sheetViews>
  <sheetFormatPr baseColWidth="10" defaultRowHeight="12.75" x14ac:dyDescent="0.2"/>
  <cols>
    <col min="1" max="2" width="11.42578125" style="121" customWidth="1"/>
    <col min="3" max="3" width="11.42578125" style="121"/>
    <col min="4" max="4" width="5" style="121" customWidth="1"/>
    <col min="5" max="5" width="15.140625" style="121" customWidth="1"/>
    <col min="6" max="6" width="11.42578125" style="121"/>
    <col min="7" max="7" width="15.140625" style="121" customWidth="1"/>
    <col min="8" max="8" width="11.7109375" style="121" customWidth="1"/>
    <col min="9" max="16384" width="11.42578125" style="121"/>
  </cols>
  <sheetData>
    <row r="1" spans="1:12" x14ac:dyDescent="0.2">
      <c r="A1" s="565" t="s">
        <v>186</v>
      </c>
      <c r="B1" s="565"/>
      <c r="C1" s="245"/>
      <c r="D1" s="245"/>
      <c r="E1" s="245"/>
      <c r="F1" s="245"/>
      <c r="G1" s="245"/>
      <c r="H1" s="246"/>
      <c r="I1" s="146"/>
    </row>
    <row r="2" spans="1:12" ht="39" customHeight="1" x14ac:dyDescent="0.2">
      <c r="A2" s="566"/>
      <c r="B2" s="566"/>
      <c r="C2" s="567" t="str">
        <f>'HOJA DE TRABAJO DEL ORGANISMO'!B2</f>
        <v>ELEGIR ORGANISMO EN ESTE CATÁLOGO</v>
      </c>
      <c r="D2" s="567"/>
      <c r="E2" s="567"/>
      <c r="F2" s="567"/>
      <c r="G2" s="567"/>
      <c r="H2" s="568"/>
      <c r="I2" s="154"/>
    </row>
    <row r="3" spans="1:12" ht="20.25" customHeight="1" x14ac:dyDescent="0.2">
      <c r="A3" s="566"/>
      <c r="B3" s="566"/>
      <c r="C3" s="569" t="s">
        <v>152</v>
      </c>
      <c r="D3" s="569"/>
      <c r="E3" s="569"/>
      <c r="F3" s="569"/>
      <c r="G3" s="569"/>
      <c r="H3" s="570"/>
      <c r="I3" s="154"/>
    </row>
    <row r="4" spans="1:12" x14ac:dyDescent="0.2">
      <c r="A4" s="566"/>
      <c r="B4" s="566"/>
      <c r="C4" s="571" t="s">
        <v>122</v>
      </c>
      <c r="D4" s="571"/>
      <c r="E4" s="571"/>
      <c r="F4" s="571"/>
      <c r="G4" s="571"/>
      <c r="H4" s="572"/>
      <c r="I4" s="265"/>
    </row>
    <row r="5" spans="1:12" x14ac:dyDescent="0.2">
      <c r="A5" s="135"/>
      <c r="B5" s="128"/>
      <c r="C5" s="128"/>
      <c r="D5" s="128"/>
      <c r="E5" s="128"/>
      <c r="F5" s="128"/>
      <c r="G5" s="128"/>
      <c r="H5" s="136"/>
      <c r="I5" s="154"/>
    </row>
    <row r="6" spans="1:12" ht="21" x14ac:dyDescent="0.35">
      <c r="A6" s="573" t="s">
        <v>61</v>
      </c>
      <c r="B6" s="574"/>
      <c r="C6" s="574"/>
      <c r="D6" s="574"/>
      <c r="E6" s="574"/>
      <c r="F6" s="574"/>
      <c r="G6" s="574"/>
      <c r="H6" s="575"/>
      <c r="I6" s="154"/>
    </row>
    <row r="7" spans="1:12" x14ac:dyDescent="0.2">
      <c r="A7" s="154"/>
      <c r="B7" s="153"/>
      <c r="C7" s="153"/>
      <c r="D7" s="153"/>
      <c r="E7" s="153"/>
      <c r="F7" s="153"/>
      <c r="G7" s="153"/>
      <c r="H7" s="158"/>
      <c r="I7" s="154"/>
    </row>
    <row r="8" spans="1:12" ht="17.25" customHeight="1" x14ac:dyDescent="0.2">
      <c r="A8" s="154"/>
      <c r="B8" s="153"/>
      <c r="C8" s="153"/>
      <c r="D8" s="153"/>
      <c r="E8" s="563" t="s">
        <v>31</v>
      </c>
      <c r="F8" s="153"/>
      <c r="G8" s="153"/>
      <c r="H8" s="158"/>
      <c r="I8" s="154"/>
    </row>
    <row r="9" spans="1:12" ht="17.25" customHeight="1" x14ac:dyDescent="0.2">
      <c r="A9" s="559" t="s">
        <v>62</v>
      </c>
      <c r="B9" s="560"/>
      <c r="C9" s="153"/>
      <c r="D9" s="153"/>
      <c r="E9" s="564"/>
      <c r="F9" s="153"/>
      <c r="G9" s="153"/>
      <c r="H9" s="158"/>
      <c r="I9" s="154"/>
    </row>
    <row r="10" spans="1:12" x14ac:dyDescent="0.2">
      <c r="A10" s="154"/>
      <c r="B10" s="153"/>
      <c r="C10" s="153"/>
      <c r="D10" s="153"/>
      <c r="E10" s="248"/>
      <c r="F10" s="153"/>
      <c r="G10" s="153"/>
      <c r="H10" s="158"/>
      <c r="I10" s="154"/>
    </row>
    <row r="11" spans="1:12" x14ac:dyDescent="0.2">
      <c r="A11" s="154"/>
      <c r="B11" s="558" t="s">
        <v>153</v>
      </c>
      <c r="C11" s="558"/>
      <c r="D11" s="153"/>
      <c r="E11" s="249">
        <f>+'FRACCIÓN I 2016'!F23</f>
        <v>0</v>
      </c>
      <c r="F11" s="261" t="e">
        <f>+E11/E18</f>
        <v>#DIV/0!</v>
      </c>
      <c r="G11" s="153"/>
      <c r="H11" s="158"/>
      <c r="I11" s="154"/>
    </row>
    <row r="12" spans="1:12" x14ac:dyDescent="0.2">
      <c r="A12" s="154"/>
      <c r="B12" s="175"/>
      <c r="C12" s="175"/>
      <c r="D12" s="153"/>
      <c r="E12" s="249"/>
      <c r="F12" s="261"/>
      <c r="G12" s="153"/>
      <c r="H12" s="158"/>
      <c r="I12" s="154"/>
    </row>
    <row r="13" spans="1:12" x14ac:dyDescent="0.2">
      <c r="A13" s="154"/>
      <c r="B13" s="558" t="s">
        <v>154</v>
      </c>
      <c r="C13" s="558"/>
      <c r="D13" s="153"/>
      <c r="E13" s="249"/>
      <c r="F13" s="261" t="e">
        <f>+E13/E18</f>
        <v>#DIV/0!</v>
      </c>
      <c r="G13" s="153"/>
      <c r="H13" s="158"/>
      <c r="I13" s="154"/>
    </row>
    <row r="14" spans="1:12" x14ac:dyDescent="0.2">
      <c r="A14" s="154"/>
      <c r="B14" s="175"/>
      <c r="C14" s="175"/>
      <c r="D14" s="153"/>
      <c r="E14" s="249"/>
      <c r="F14" s="261"/>
      <c r="G14" s="153"/>
      <c r="H14" s="158"/>
      <c r="I14" s="154"/>
      <c r="L14" s="153"/>
    </row>
    <row r="15" spans="1:12" x14ac:dyDescent="0.2">
      <c r="A15" s="154"/>
      <c r="B15" s="558" t="s">
        <v>63</v>
      </c>
      <c r="C15" s="558"/>
      <c r="D15" s="153"/>
      <c r="E15" s="249"/>
      <c r="F15" s="261" t="e">
        <f>+E15/E18</f>
        <v>#DIV/0!</v>
      </c>
      <c r="G15" s="153"/>
      <c r="H15" s="158"/>
      <c r="I15" s="154"/>
    </row>
    <row r="16" spans="1:12" x14ac:dyDescent="0.2">
      <c r="A16" s="154"/>
      <c r="B16" s="153"/>
      <c r="C16" s="153"/>
      <c r="D16" s="153"/>
      <c r="E16" s="248"/>
      <c r="F16" s="261"/>
      <c r="G16" s="153"/>
      <c r="H16" s="158"/>
      <c r="I16" s="154"/>
    </row>
    <row r="17" spans="1:9" x14ac:dyDescent="0.2">
      <c r="A17" s="154"/>
      <c r="B17" s="153"/>
      <c r="C17" s="153"/>
      <c r="D17" s="153"/>
      <c r="E17" s="248"/>
      <c r="F17" s="261"/>
      <c r="G17" s="153"/>
      <c r="H17" s="158"/>
      <c r="I17" s="154"/>
    </row>
    <row r="18" spans="1:9" ht="13.5" thickBot="1" x14ac:dyDescent="0.25">
      <c r="A18" s="559" t="s">
        <v>64</v>
      </c>
      <c r="B18" s="560"/>
      <c r="C18" s="560"/>
      <c r="D18" s="560"/>
      <c r="E18" s="252">
        <f>+E11+E13+E15</f>
        <v>0</v>
      </c>
      <c r="F18" s="261">
        <v>1</v>
      </c>
      <c r="G18" s="153"/>
      <c r="H18" s="158"/>
      <c r="I18" s="154"/>
    </row>
    <row r="19" spans="1:9" ht="13.5" thickTop="1" x14ac:dyDescent="0.2">
      <c r="A19" s="154"/>
      <c r="B19" s="153"/>
      <c r="C19" s="153"/>
      <c r="D19" s="153"/>
      <c r="E19" s="153"/>
      <c r="F19" s="157"/>
      <c r="G19" s="153"/>
      <c r="H19" s="158"/>
      <c r="I19" s="154"/>
    </row>
    <row r="20" spans="1:9" x14ac:dyDescent="0.2">
      <c r="A20" s="154"/>
      <c r="B20" s="153"/>
      <c r="C20" s="153"/>
      <c r="D20" s="153"/>
      <c r="E20" s="153"/>
      <c r="F20" s="157"/>
      <c r="G20" s="153"/>
      <c r="H20" s="158"/>
      <c r="I20" s="154"/>
    </row>
    <row r="21" spans="1:9" x14ac:dyDescent="0.2">
      <c r="A21" s="559" t="s">
        <v>65</v>
      </c>
      <c r="B21" s="560"/>
      <c r="C21" s="153"/>
      <c r="D21" s="153"/>
      <c r="E21" s="153"/>
      <c r="F21" s="157"/>
      <c r="G21" s="153"/>
      <c r="H21" s="158"/>
      <c r="I21" s="154"/>
    </row>
    <row r="22" spans="1:9" x14ac:dyDescent="0.2">
      <c r="A22" s="253"/>
      <c r="B22" s="558" t="s">
        <v>66</v>
      </c>
      <c r="C22" s="558"/>
      <c r="D22" s="558"/>
      <c r="E22" s="248">
        <f>+'Fracción II 1er 2016'!U66</f>
        <v>0</v>
      </c>
      <c r="F22" s="266" t="e">
        <f>+E22/E$33</f>
        <v>#DIV/0!</v>
      </c>
      <c r="G22" s="153"/>
      <c r="H22" s="158"/>
      <c r="I22" s="154"/>
    </row>
    <row r="23" spans="1:9" x14ac:dyDescent="0.2">
      <c r="A23" s="154"/>
      <c r="B23" s="558" t="s">
        <v>155</v>
      </c>
      <c r="C23" s="558"/>
      <c r="D23" s="558"/>
      <c r="E23" s="248">
        <f>+'FRACCIÓN III 1er 2016'!E20</f>
        <v>0</v>
      </c>
      <c r="F23" s="266" t="e">
        <f t="shared" ref="F23:F31" si="0">+E23/E$33</f>
        <v>#DIV/0!</v>
      </c>
      <c r="G23" s="153"/>
      <c r="H23" s="158"/>
      <c r="I23" s="154"/>
    </row>
    <row r="24" spans="1:9" x14ac:dyDescent="0.2">
      <c r="A24" s="154"/>
      <c r="B24" s="175" t="s">
        <v>67</v>
      </c>
      <c r="C24" s="175"/>
      <c r="D24" s="175"/>
      <c r="E24" s="248">
        <f>+'FRACCIÓN III 1er 2016'!I20</f>
        <v>0</v>
      </c>
      <c r="F24" s="266" t="e">
        <f t="shared" si="0"/>
        <v>#DIV/0!</v>
      </c>
      <c r="G24" s="153"/>
      <c r="H24" s="158"/>
      <c r="I24" s="154"/>
    </row>
    <row r="25" spans="1:9" x14ac:dyDescent="0.2">
      <c r="A25" s="154"/>
      <c r="B25" s="558" t="s">
        <v>68</v>
      </c>
      <c r="C25" s="558"/>
      <c r="D25" s="558"/>
      <c r="E25" s="248">
        <f>+'FRACCIÓN III 1er 2016'!M20</f>
        <v>0</v>
      </c>
      <c r="F25" s="266" t="e">
        <f t="shared" si="0"/>
        <v>#DIV/0!</v>
      </c>
      <c r="G25" s="153"/>
      <c r="H25" s="158"/>
      <c r="I25" s="154"/>
    </row>
    <row r="26" spans="1:9" x14ac:dyDescent="0.2">
      <c r="A26" s="154"/>
      <c r="B26" s="558" t="s">
        <v>69</v>
      </c>
      <c r="C26" s="558"/>
      <c r="D26" s="558"/>
      <c r="E26" s="248">
        <f>+'FRACCIÓN III 1er 2016'!Q20</f>
        <v>0</v>
      </c>
      <c r="F26" s="266" t="e">
        <f t="shared" si="0"/>
        <v>#DIV/0!</v>
      </c>
      <c r="G26" s="153"/>
      <c r="H26" s="158"/>
      <c r="I26" s="154"/>
    </row>
    <row r="27" spans="1:9" x14ac:dyDescent="0.2">
      <c r="A27" s="154"/>
      <c r="B27" s="558" t="s">
        <v>63</v>
      </c>
      <c r="C27" s="558"/>
      <c r="D27" s="558"/>
      <c r="E27" s="248">
        <f>+'FRACCIÓN III 1er 2016'!U20</f>
        <v>0</v>
      </c>
      <c r="F27" s="266" t="e">
        <f t="shared" si="0"/>
        <v>#DIV/0!</v>
      </c>
      <c r="G27" s="153"/>
      <c r="H27" s="158"/>
      <c r="I27" s="154"/>
    </row>
    <row r="28" spans="1:9" x14ac:dyDescent="0.2">
      <c r="A28" s="154"/>
      <c r="B28" s="557"/>
      <c r="C28" s="557"/>
      <c r="D28" s="557"/>
      <c r="E28" s="248"/>
      <c r="F28" s="266" t="e">
        <f t="shared" si="0"/>
        <v>#DIV/0!</v>
      </c>
      <c r="G28" s="153"/>
      <c r="H28" s="158"/>
      <c r="I28" s="154"/>
    </row>
    <row r="29" spans="1:9" x14ac:dyDescent="0.2">
      <c r="A29" s="154"/>
      <c r="B29" s="153"/>
      <c r="C29" s="153"/>
      <c r="D29" s="153"/>
      <c r="E29" s="248"/>
      <c r="F29" s="266" t="e">
        <f t="shared" si="0"/>
        <v>#DIV/0!</v>
      </c>
      <c r="G29" s="153"/>
      <c r="H29" s="158"/>
      <c r="I29" s="154"/>
    </row>
    <row r="30" spans="1:9" x14ac:dyDescent="0.2">
      <c r="A30" s="154"/>
      <c r="B30" s="153"/>
      <c r="C30" s="153"/>
      <c r="D30" s="153"/>
      <c r="E30" s="248"/>
      <c r="F30" s="266" t="e">
        <f t="shared" si="0"/>
        <v>#DIV/0!</v>
      </c>
      <c r="G30" s="153"/>
      <c r="H30" s="158"/>
      <c r="I30" s="154"/>
    </row>
    <row r="31" spans="1:9" x14ac:dyDescent="0.2">
      <c r="A31" s="154"/>
      <c r="B31" s="153"/>
      <c r="C31" s="153"/>
      <c r="D31" s="153"/>
      <c r="E31" s="248"/>
      <c r="F31" s="266" t="e">
        <f t="shared" si="0"/>
        <v>#DIV/0!</v>
      </c>
      <c r="G31" s="153"/>
      <c r="H31" s="158"/>
      <c r="I31" s="154"/>
    </row>
    <row r="32" spans="1:9" x14ac:dyDescent="0.2">
      <c r="A32" s="154"/>
      <c r="B32" s="153"/>
      <c r="C32" s="153"/>
      <c r="D32" s="153"/>
      <c r="E32" s="248"/>
      <c r="F32" s="266"/>
      <c r="G32" s="153"/>
      <c r="H32" s="158"/>
      <c r="I32" s="154"/>
    </row>
    <row r="33" spans="1:9" ht="13.5" thickBot="1" x14ac:dyDescent="0.25">
      <c r="A33" s="559" t="s">
        <v>70</v>
      </c>
      <c r="B33" s="560"/>
      <c r="C33" s="560"/>
      <c r="D33" s="560"/>
      <c r="E33" s="252">
        <f>+E22+E23+E24++E25+E26+E27+E28+E29+E30+E31</f>
        <v>0</v>
      </c>
      <c r="F33" s="261">
        <v>1</v>
      </c>
      <c r="G33" s="153"/>
      <c r="H33" s="158"/>
      <c r="I33" s="154"/>
    </row>
    <row r="34" spans="1:9" ht="13.5" thickTop="1" x14ac:dyDescent="0.2">
      <c r="A34" s="154"/>
      <c r="B34" s="153"/>
      <c r="C34" s="153"/>
      <c r="D34" s="153"/>
      <c r="E34" s="153"/>
      <c r="F34" s="157"/>
      <c r="G34" s="153"/>
      <c r="H34" s="158"/>
      <c r="I34" s="154"/>
    </row>
    <row r="35" spans="1:9" x14ac:dyDescent="0.2">
      <c r="A35" s="154"/>
      <c r="B35" s="153"/>
      <c r="C35" s="153"/>
      <c r="D35" s="153"/>
      <c r="E35" s="153"/>
      <c r="F35" s="157"/>
      <c r="G35" s="153"/>
      <c r="H35" s="158"/>
      <c r="I35" s="154"/>
    </row>
    <row r="36" spans="1:9" ht="13.5" thickBot="1" x14ac:dyDescent="0.25">
      <c r="A36" s="561" t="s">
        <v>157</v>
      </c>
      <c r="B36" s="560"/>
      <c r="C36" s="560"/>
      <c r="D36" s="155"/>
      <c r="E36" s="255">
        <f>+E18-E33</f>
        <v>0</v>
      </c>
      <c r="F36" s="266" t="e">
        <f>+E36/E18</f>
        <v>#DIV/0!</v>
      </c>
      <c r="G36" s="153"/>
      <c r="H36" s="158"/>
      <c r="I36" s="154"/>
    </row>
    <row r="37" spans="1:9" ht="13.5" thickTop="1" x14ac:dyDescent="0.2">
      <c r="A37" s="154"/>
      <c r="B37" s="153"/>
      <c r="C37" s="153"/>
      <c r="D37" s="153"/>
      <c r="E37" s="153"/>
      <c r="F37" s="157"/>
      <c r="G37" s="153"/>
      <c r="H37" s="158"/>
      <c r="I37" s="154"/>
    </row>
    <row r="38" spans="1:9" x14ac:dyDescent="0.2">
      <c r="A38" s="154"/>
      <c r="B38" s="153"/>
      <c r="C38" s="153"/>
      <c r="D38" s="153"/>
      <c r="E38" s="153"/>
      <c r="F38" s="153"/>
      <c r="G38" s="153"/>
      <c r="H38" s="158"/>
      <c r="I38" s="153"/>
    </row>
    <row r="39" spans="1:9" x14ac:dyDescent="0.2">
      <c r="A39" s="154"/>
      <c r="B39" s="153"/>
      <c r="C39" s="153"/>
      <c r="D39" s="153"/>
      <c r="E39" s="153"/>
      <c r="F39" s="153"/>
      <c r="G39" s="153"/>
      <c r="H39" s="158"/>
      <c r="I39" s="153"/>
    </row>
    <row r="40" spans="1:9" x14ac:dyDescent="0.2">
      <c r="A40" s="154"/>
      <c r="B40" s="153"/>
      <c r="C40" s="153"/>
      <c r="D40" s="153"/>
      <c r="E40" s="153"/>
      <c r="F40" s="153"/>
      <c r="G40" s="153"/>
      <c r="H40" s="158"/>
      <c r="I40" s="153"/>
    </row>
    <row r="41" spans="1:9" x14ac:dyDescent="0.2">
      <c r="A41" s="154"/>
      <c r="B41" s="153"/>
      <c r="C41" s="153"/>
      <c r="D41" s="153"/>
      <c r="E41" s="153"/>
      <c r="F41" s="153"/>
      <c r="G41" s="153"/>
      <c r="H41" s="158"/>
      <c r="I41" s="153"/>
    </row>
    <row r="42" spans="1:9" x14ac:dyDescent="0.2">
      <c r="A42" s="154"/>
      <c r="B42" s="153"/>
      <c r="C42" s="153"/>
      <c r="D42" s="153"/>
      <c r="E42" s="153"/>
      <c r="F42" s="153"/>
      <c r="G42" s="153"/>
      <c r="H42" s="158"/>
      <c r="I42" s="153"/>
    </row>
    <row r="43" spans="1:9" x14ac:dyDescent="0.2">
      <c r="A43" s="154"/>
      <c r="B43" s="562" t="s">
        <v>156</v>
      </c>
      <c r="C43" s="562"/>
      <c r="D43" s="562"/>
      <c r="E43" s="562" t="s">
        <v>71</v>
      </c>
      <c r="F43" s="562"/>
      <c r="G43" s="562"/>
      <c r="H43" s="158"/>
      <c r="I43" s="153"/>
    </row>
    <row r="44" spans="1:9" x14ac:dyDescent="0.2">
      <c r="A44" s="154"/>
      <c r="B44" s="557"/>
      <c r="C44" s="557"/>
      <c r="D44" s="557"/>
      <c r="E44" s="153"/>
      <c r="F44" s="153"/>
      <c r="G44" s="153"/>
      <c r="H44" s="158"/>
      <c r="I44" s="153"/>
    </row>
    <row r="45" spans="1:9" x14ac:dyDescent="0.2">
      <c r="A45" s="154"/>
      <c r="B45" s="153"/>
      <c r="C45" s="153"/>
      <c r="D45" s="153"/>
      <c r="E45" s="153"/>
      <c r="F45" s="153"/>
      <c r="G45" s="153"/>
      <c r="H45" s="158"/>
      <c r="I45" s="153"/>
    </row>
    <row r="46" spans="1:9" x14ac:dyDescent="0.2">
      <c r="A46" s="154"/>
      <c r="B46" s="153"/>
      <c r="C46" s="153"/>
      <c r="D46" s="153"/>
      <c r="E46" s="153"/>
      <c r="F46" s="153"/>
      <c r="G46" s="153"/>
      <c r="H46" s="158"/>
      <c r="I46" s="153"/>
    </row>
    <row r="47" spans="1:9" x14ac:dyDescent="0.2">
      <c r="A47" s="154"/>
      <c r="B47" s="153"/>
      <c r="C47" s="153"/>
      <c r="D47" s="153"/>
      <c r="E47" s="153"/>
      <c r="F47" s="153"/>
      <c r="G47" s="153"/>
      <c r="H47" s="158"/>
      <c r="I47" s="153"/>
    </row>
    <row r="48" spans="1:9" x14ac:dyDescent="0.2">
      <c r="A48" s="154"/>
      <c r="B48" s="153"/>
      <c r="C48" s="153"/>
      <c r="D48" s="153"/>
      <c r="E48" s="153"/>
      <c r="F48" s="153"/>
      <c r="G48" s="153"/>
      <c r="H48" s="158"/>
      <c r="I48" s="153"/>
    </row>
    <row r="49" spans="1:10" x14ac:dyDescent="0.2">
      <c r="A49" s="154"/>
      <c r="B49" s="153"/>
      <c r="C49" s="153"/>
      <c r="D49" s="153"/>
      <c r="E49" s="153"/>
      <c r="F49" s="153"/>
      <c r="G49" s="153"/>
      <c r="H49" s="158"/>
      <c r="I49" s="153"/>
    </row>
    <row r="50" spans="1:10" ht="13.5" thickBot="1" x14ac:dyDescent="0.25">
      <c r="A50" s="188"/>
      <c r="B50" s="189"/>
      <c r="C50" s="189"/>
      <c r="D50" s="189"/>
      <c r="E50" s="189"/>
      <c r="F50" s="189"/>
      <c r="G50" s="189"/>
      <c r="H50" s="190"/>
      <c r="I50" s="153"/>
    </row>
    <row r="51" spans="1:10" s="153" customFormat="1" x14ac:dyDescent="0.2">
      <c r="A51" s="147"/>
      <c r="B51" s="147"/>
      <c r="C51" s="147"/>
      <c r="D51" s="147"/>
      <c r="E51" s="147"/>
      <c r="F51" s="147"/>
      <c r="G51" s="147"/>
      <c r="H51" s="147"/>
    </row>
    <row r="52" spans="1:10" x14ac:dyDescent="0.2">
      <c r="A52" s="154"/>
      <c r="B52" s="153"/>
      <c r="C52" s="153"/>
      <c r="D52" s="153"/>
      <c r="E52" s="153"/>
      <c r="F52" s="153"/>
      <c r="G52" s="153"/>
      <c r="H52" s="153"/>
      <c r="I52" s="153"/>
    </row>
    <row r="53" spans="1:10" x14ac:dyDescent="0.2">
      <c r="A53" s="153"/>
      <c r="B53" s="153"/>
      <c r="C53" s="153"/>
      <c r="D53" s="153"/>
      <c r="E53" s="153"/>
      <c r="F53" s="153"/>
      <c r="G53" s="153"/>
      <c r="H53" s="153"/>
      <c r="I53" s="153"/>
      <c r="J53" s="153"/>
    </row>
  </sheetData>
  <mergeCells count="23">
    <mergeCell ref="A1:B4"/>
    <mergeCell ref="C2:H2"/>
    <mergeCell ref="C3:H3"/>
    <mergeCell ref="C4:H4"/>
    <mergeCell ref="A6:H6"/>
    <mergeCell ref="B13:C13"/>
    <mergeCell ref="B15:C15"/>
    <mergeCell ref="B43:D43"/>
    <mergeCell ref="E43:G43"/>
    <mergeCell ref="A9:B9"/>
    <mergeCell ref="B11:C11"/>
    <mergeCell ref="E8:E9"/>
    <mergeCell ref="B44:D44"/>
    <mergeCell ref="B26:D26"/>
    <mergeCell ref="B27:D27"/>
    <mergeCell ref="A18:D18"/>
    <mergeCell ref="A21:B21"/>
    <mergeCell ref="B22:D22"/>
    <mergeCell ref="B23:D23"/>
    <mergeCell ref="B28:D28"/>
    <mergeCell ref="A33:D33"/>
    <mergeCell ref="A36:C36"/>
    <mergeCell ref="B25:D25"/>
  </mergeCells>
  <pageMargins left="0.7" right="0.7" top="0.75" bottom="0.75" header="0.3" footer="0.3"/>
  <pageSetup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2"/>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16384" width="11.42578125" style="121"/>
  </cols>
  <sheetData>
    <row r="1" spans="1:8" x14ac:dyDescent="0.2">
      <c r="A1" s="565" t="s">
        <v>186</v>
      </c>
      <c r="B1" s="565"/>
      <c r="C1" s="245"/>
      <c r="D1" s="245"/>
      <c r="E1" s="245"/>
      <c r="F1" s="245"/>
      <c r="G1" s="245"/>
      <c r="H1" s="246"/>
    </row>
    <row r="2" spans="1:8" ht="39" customHeight="1" x14ac:dyDescent="0.2">
      <c r="A2" s="566"/>
      <c r="B2" s="566"/>
      <c r="C2" s="567" t="str">
        <f>'HOJA DE TRABAJO DEL ORGANISMO'!B2</f>
        <v>ELEGIR ORGANISMO EN ESTE CATÁLOGO</v>
      </c>
      <c r="D2" s="567"/>
      <c r="E2" s="567"/>
      <c r="F2" s="567"/>
      <c r="G2" s="567"/>
      <c r="H2" s="568"/>
    </row>
    <row r="3" spans="1:8" ht="20.25" customHeight="1" x14ac:dyDescent="0.2">
      <c r="A3" s="566"/>
      <c r="B3" s="566"/>
      <c r="C3" s="569" t="s">
        <v>152</v>
      </c>
      <c r="D3" s="569"/>
      <c r="E3" s="569"/>
      <c r="F3" s="569"/>
      <c r="G3" s="569"/>
      <c r="H3" s="570"/>
    </row>
    <row r="4" spans="1:8" x14ac:dyDescent="0.2">
      <c r="A4" s="566"/>
      <c r="B4" s="566"/>
      <c r="C4" s="571" t="s">
        <v>122</v>
      </c>
      <c r="D4" s="571"/>
      <c r="E4" s="571"/>
      <c r="F4" s="571"/>
      <c r="G4" s="571"/>
      <c r="H4" s="572"/>
    </row>
    <row r="5" spans="1:8" x14ac:dyDescent="0.2">
      <c r="A5" s="135"/>
      <c r="B5" s="128"/>
      <c r="C5" s="128"/>
      <c r="D5" s="128"/>
      <c r="E5" s="128"/>
      <c r="F5" s="128"/>
      <c r="G5" s="128"/>
      <c r="H5" s="136"/>
    </row>
    <row r="6" spans="1:8" ht="21" x14ac:dyDescent="0.35">
      <c r="A6" s="573" t="s">
        <v>61</v>
      </c>
      <c r="B6" s="574"/>
      <c r="C6" s="574"/>
      <c r="D6" s="574"/>
      <c r="E6" s="574"/>
      <c r="F6" s="574"/>
      <c r="G6" s="574"/>
      <c r="H6" s="575"/>
    </row>
    <row r="7" spans="1:8" x14ac:dyDescent="0.2">
      <c r="A7" s="154"/>
      <c r="B7" s="153"/>
      <c r="C7" s="153"/>
      <c r="D7" s="153"/>
      <c r="E7" s="153"/>
      <c r="F7" s="153"/>
      <c r="G7" s="153"/>
      <c r="H7" s="158"/>
    </row>
    <row r="8" spans="1:8" ht="17.25" customHeight="1" x14ac:dyDescent="0.2">
      <c r="A8" s="154"/>
      <c r="B8" s="153"/>
      <c r="C8" s="153"/>
      <c r="D8" s="153"/>
      <c r="E8" s="580" t="s">
        <v>34</v>
      </c>
      <c r="F8" s="153"/>
      <c r="G8" s="582" t="s">
        <v>188</v>
      </c>
      <c r="H8" s="259"/>
    </row>
    <row r="9" spans="1:8" ht="17.25" customHeight="1" x14ac:dyDescent="0.2">
      <c r="A9" s="559" t="s">
        <v>62</v>
      </c>
      <c r="B9" s="560"/>
      <c r="C9" s="153"/>
      <c r="D9" s="153"/>
      <c r="E9" s="581"/>
      <c r="F9" s="153"/>
      <c r="G9" s="583"/>
      <c r="H9" s="259"/>
    </row>
    <row r="10" spans="1:8" x14ac:dyDescent="0.2">
      <c r="A10" s="154"/>
      <c r="B10" s="153"/>
      <c r="C10" s="153"/>
      <c r="D10" s="153"/>
      <c r="E10" s="248"/>
      <c r="F10" s="153"/>
      <c r="G10" s="260"/>
      <c r="H10" s="259"/>
    </row>
    <row r="11" spans="1:8" x14ac:dyDescent="0.2">
      <c r="A11" s="154"/>
      <c r="B11" s="558" t="s">
        <v>153</v>
      </c>
      <c r="C11" s="558"/>
      <c r="D11" s="153"/>
      <c r="E11" s="249">
        <f>+'FRACCIÓN I 2016'!L23-'FRACCIÓN I 2016'!F23</f>
        <v>0</v>
      </c>
      <c r="F11" s="261" t="e">
        <f>+E11/E18</f>
        <v>#DIV/0!</v>
      </c>
      <c r="G11" s="248">
        <f>+'E R 1er 2016'!E11+E11</f>
        <v>0</v>
      </c>
      <c r="H11" s="262" t="e">
        <f>+G11/G18</f>
        <v>#DIV/0!</v>
      </c>
    </row>
    <row r="12" spans="1:8" x14ac:dyDescent="0.2">
      <c r="A12" s="154"/>
      <c r="B12" s="175"/>
      <c r="C12" s="175"/>
      <c r="D12" s="153"/>
      <c r="E12" s="249"/>
      <c r="F12" s="261"/>
      <c r="G12" s="153"/>
      <c r="H12" s="262"/>
    </row>
    <row r="13" spans="1:8" x14ac:dyDescent="0.2">
      <c r="A13" s="154"/>
      <c r="B13" s="558" t="s">
        <v>154</v>
      </c>
      <c r="C13" s="558"/>
      <c r="D13" s="153"/>
      <c r="E13" s="249">
        <v>0</v>
      </c>
      <c r="F13" s="261" t="e">
        <f>+E13/E18</f>
        <v>#DIV/0!</v>
      </c>
      <c r="G13" s="248">
        <f>+'E R 1er 2016'!E13+E13</f>
        <v>0</v>
      </c>
      <c r="H13" s="262" t="e">
        <f>+G13/G18</f>
        <v>#DIV/0!</v>
      </c>
    </row>
    <row r="14" spans="1:8" x14ac:dyDescent="0.2">
      <c r="A14" s="154"/>
      <c r="B14" s="175"/>
      <c r="C14" s="175"/>
      <c r="D14" s="153"/>
      <c r="E14" s="249"/>
      <c r="F14" s="261"/>
      <c r="G14" s="153"/>
      <c r="H14" s="262"/>
    </row>
    <row r="15" spans="1:8" x14ac:dyDescent="0.2">
      <c r="A15" s="154"/>
      <c r="B15" s="558" t="s">
        <v>63</v>
      </c>
      <c r="C15" s="558"/>
      <c r="D15" s="153"/>
      <c r="E15" s="249"/>
      <c r="F15" s="261" t="e">
        <f>+E15/E18</f>
        <v>#DIV/0!</v>
      </c>
      <c r="G15" s="248">
        <f>+'E R 1er 2016'!E15+E15</f>
        <v>0</v>
      </c>
      <c r="H15" s="262" t="e">
        <f>+G15/G18</f>
        <v>#DIV/0!</v>
      </c>
    </row>
    <row r="16" spans="1:8" x14ac:dyDescent="0.2">
      <c r="A16" s="154"/>
      <c r="B16" s="153"/>
      <c r="C16" s="153"/>
      <c r="D16" s="153"/>
      <c r="E16" s="248"/>
      <c r="F16" s="261"/>
      <c r="G16" s="153"/>
      <c r="H16" s="262"/>
    </row>
    <row r="17" spans="1:10" x14ac:dyDescent="0.2">
      <c r="A17" s="154"/>
      <c r="B17" s="153"/>
      <c r="C17" s="153"/>
      <c r="D17" s="153"/>
      <c r="E17" s="248"/>
      <c r="F17" s="261"/>
      <c r="G17" s="153"/>
      <c r="H17" s="262"/>
    </row>
    <row r="18" spans="1:10" ht="13.5" thickBot="1" x14ac:dyDescent="0.25">
      <c r="A18" s="559" t="s">
        <v>64</v>
      </c>
      <c r="B18" s="560"/>
      <c r="C18" s="560"/>
      <c r="D18" s="560"/>
      <c r="E18" s="252">
        <f>+E11+E13+E15</f>
        <v>0</v>
      </c>
      <c r="F18" s="261">
        <v>1</v>
      </c>
      <c r="G18" s="252">
        <f>+G11+G13+G15</f>
        <v>0</v>
      </c>
      <c r="H18" s="262">
        <v>1</v>
      </c>
    </row>
    <row r="19" spans="1:10" ht="13.5" thickTop="1" x14ac:dyDescent="0.2">
      <c r="A19" s="154"/>
      <c r="B19" s="153"/>
      <c r="C19" s="153"/>
      <c r="D19" s="153"/>
      <c r="E19" s="153"/>
      <c r="F19" s="157"/>
      <c r="G19" s="153"/>
      <c r="H19" s="263"/>
    </row>
    <row r="20" spans="1:10" x14ac:dyDescent="0.2">
      <c r="A20" s="154"/>
      <c r="B20" s="153"/>
      <c r="C20" s="153"/>
      <c r="D20" s="153"/>
      <c r="E20" s="153"/>
      <c r="F20" s="157"/>
      <c r="G20" s="153"/>
      <c r="H20" s="259"/>
    </row>
    <row r="21" spans="1:10" x14ac:dyDescent="0.2">
      <c r="A21" s="559" t="s">
        <v>65</v>
      </c>
      <c r="B21" s="560"/>
      <c r="C21" s="153"/>
      <c r="D21" s="153"/>
      <c r="E21" s="153"/>
      <c r="F21" s="157"/>
      <c r="G21" s="153"/>
      <c r="H21" s="259"/>
    </row>
    <row r="22" spans="1:10" x14ac:dyDescent="0.2">
      <c r="A22" s="253"/>
      <c r="B22" s="558" t="s">
        <v>66</v>
      </c>
      <c r="C22" s="558"/>
      <c r="D22" s="153"/>
      <c r="E22" s="248">
        <f>+'Fracción II 2do 2016'!U66</f>
        <v>0</v>
      </c>
      <c r="F22" s="261" t="e">
        <f>+E22/E$33</f>
        <v>#DIV/0!</v>
      </c>
      <c r="G22" s="248">
        <f>+'E R 1er 2016'!E22+E22</f>
        <v>0</v>
      </c>
      <c r="H22" s="262" t="e">
        <f>+G22/G$33</f>
        <v>#DIV/0!</v>
      </c>
    </row>
    <row r="23" spans="1:10" x14ac:dyDescent="0.2">
      <c r="A23" s="154"/>
      <c r="B23" s="558" t="s">
        <v>155</v>
      </c>
      <c r="C23" s="558"/>
      <c r="D23" s="558"/>
      <c r="E23" s="248">
        <f>+'FRACCIÓN III 2do 2016 '!E20</f>
        <v>0</v>
      </c>
      <c r="F23" s="261" t="e">
        <f t="shared" ref="F23:F31" si="0">+E23/E$33</f>
        <v>#DIV/0!</v>
      </c>
      <c r="G23" s="248">
        <f>+'E R 1er 2016'!E23+E23</f>
        <v>0</v>
      </c>
      <c r="H23" s="262" t="e">
        <f t="shared" ref="H23:H31" si="1">+G23/G$33</f>
        <v>#DIV/0!</v>
      </c>
    </row>
    <row r="24" spans="1:10" x14ac:dyDescent="0.2">
      <c r="A24" s="154"/>
      <c r="B24" s="175" t="s">
        <v>67</v>
      </c>
      <c r="C24" s="175"/>
      <c r="D24" s="175"/>
      <c r="E24" s="248">
        <f>+'FRACCIÓN III 2do 2016 '!I20</f>
        <v>0</v>
      </c>
      <c r="F24" s="261" t="e">
        <f t="shared" si="0"/>
        <v>#DIV/0!</v>
      </c>
      <c r="G24" s="248">
        <f>+'E R 1er 2016'!E24+E24</f>
        <v>0</v>
      </c>
      <c r="H24" s="262" t="e">
        <f t="shared" si="1"/>
        <v>#DIV/0!</v>
      </c>
    </row>
    <row r="25" spans="1:10" x14ac:dyDescent="0.2">
      <c r="A25" s="154"/>
      <c r="B25" s="558" t="s">
        <v>68</v>
      </c>
      <c r="C25" s="558"/>
      <c r="D25" s="558"/>
      <c r="E25" s="248">
        <f>+'FRACCIÓN III 2do 2016 '!M20</f>
        <v>0</v>
      </c>
      <c r="F25" s="261" t="e">
        <f t="shared" si="0"/>
        <v>#DIV/0!</v>
      </c>
      <c r="G25" s="248">
        <f>+'E R 1er 2016'!E25+E25</f>
        <v>0</v>
      </c>
      <c r="H25" s="262" t="e">
        <f t="shared" si="1"/>
        <v>#DIV/0!</v>
      </c>
    </row>
    <row r="26" spans="1:10" x14ac:dyDescent="0.2">
      <c r="A26" s="154"/>
      <c r="B26" s="578" t="s">
        <v>69</v>
      </c>
      <c r="C26" s="558"/>
      <c r="D26" s="558"/>
      <c r="E26" s="248">
        <f>+'FRACCIÓN III 2do 2016 '!Q20</f>
        <v>0</v>
      </c>
      <c r="F26" s="261" t="e">
        <f t="shared" si="0"/>
        <v>#DIV/0!</v>
      </c>
      <c r="G26" s="248">
        <f>+'E R 1er 2016'!E26+E26</f>
        <v>0</v>
      </c>
      <c r="H26" s="262" t="e">
        <f t="shared" si="1"/>
        <v>#DIV/0!</v>
      </c>
    </row>
    <row r="27" spans="1:10" x14ac:dyDescent="0.2">
      <c r="A27" s="154"/>
      <c r="B27" s="558" t="s">
        <v>63</v>
      </c>
      <c r="C27" s="558"/>
      <c r="D27" s="558"/>
      <c r="E27" s="248">
        <f>+'FRACCIÓN III 2do 2016 '!U20</f>
        <v>0</v>
      </c>
      <c r="F27" s="261" t="e">
        <f t="shared" si="0"/>
        <v>#DIV/0!</v>
      </c>
      <c r="G27" s="248">
        <f>+'E R 1er 2016'!E27+E27</f>
        <v>0</v>
      </c>
      <c r="H27" s="262" t="e">
        <f t="shared" si="1"/>
        <v>#DIV/0!</v>
      </c>
      <c r="J27" s="254"/>
    </row>
    <row r="28" spans="1:10" x14ac:dyDescent="0.2">
      <c r="A28" s="154"/>
      <c r="B28" s="557"/>
      <c r="C28" s="557"/>
      <c r="D28" s="557"/>
      <c r="E28" s="248"/>
      <c r="F28" s="261" t="e">
        <f t="shared" si="0"/>
        <v>#DIV/0!</v>
      </c>
      <c r="G28" s="248">
        <f>+'E R 1er 2016'!E28+E28</f>
        <v>0</v>
      </c>
      <c r="H28" s="262" t="e">
        <f t="shared" si="1"/>
        <v>#DIV/0!</v>
      </c>
    </row>
    <row r="29" spans="1:10" x14ac:dyDescent="0.2">
      <c r="A29" s="264"/>
      <c r="B29" s="248"/>
      <c r="C29" s="248"/>
      <c r="D29" s="153"/>
      <c r="E29" s="248"/>
      <c r="F29" s="261" t="e">
        <f t="shared" si="0"/>
        <v>#DIV/0!</v>
      </c>
      <c r="G29" s="248">
        <f>+'E R 1er 2016'!E29+E29</f>
        <v>0</v>
      </c>
      <c r="H29" s="262" t="e">
        <f t="shared" si="1"/>
        <v>#DIV/0!</v>
      </c>
    </row>
    <row r="30" spans="1:10" x14ac:dyDescent="0.2">
      <c r="A30" s="154"/>
      <c r="B30" s="153"/>
      <c r="C30" s="153"/>
      <c r="D30" s="153"/>
      <c r="E30" s="248"/>
      <c r="F30" s="261" t="e">
        <f t="shared" si="0"/>
        <v>#DIV/0!</v>
      </c>
      <c r="G30" s="248">
        <f>+'E R 1er 2016'!E30+E30</f>
        <v>0</v>
      </c>
      <c r="H30" s="262" t="e">
        <f t="shared" si="1"/>
        <v>#DIV/0!</v>
      </c>
    </row>
    <row r="31" spans="1:10" x14ac:dyDescent="0.2">
      <c r="A31" s="154"/>
      <c r="B31" s="153"/>
      <c r="C31" s="153"/>
      <c r="D31" s="153"/>
      <c r="E31" s="248"/>
      <c r="F31" s="261" t="e">
        <f t="shared" si="0"/>
        <v>#DIV/0!</v>
      </c>
      <c r="G31" s="248">
        <f>+'E R 1er 2016'!E31+E31</f>
        <v>0</v>
      </c>
      <c r="H31" s="262" t="e">
        <f t="shared" si="1"/>
        <v>#DIV/0!</v>
      </c>
    </row>
    <row r="32" spans="1:10" x14ac:dyDescent="0.2">
      <c r="A32" s="154"/>
      <c r="B32" s="153"/>
      <c r="C32" s="153"/>
      <c r="D32" s="153"/>
      <c r="E32" s="248"/>
      <c r="F32" s="261"/>
      <c r="G32" s="153"/>
      <c r="H32" s="262"/>
    </row>
    <row r="33" spans="1:8" ht="13.5" thickBot="1" x14ac:dyDescent="0.25">
      <c r="A33" s="559" t="s">
        <v>70</v>
      </c>
      <c r="B33" s="560"/>
      <c r="C33" s="560"/>
      <c r="D33" s="560"/>
      <c r="E33" s="252">
        <f>+E22+E23+E24++E25+E26+E27+E28+E29+E30+E31</f>
        <v>0</v>
      </c>
      <c r="F33" s="261">
        <v>1</v>
      </c>
      <c r="G33" s="252">
        <f>+G22+G23+G24+G25+G26+G27+G28+G29+G30+G31</f>
        <v>0</v>
      </c>
      <c r="H33" s="262">
        <v>10</v>
      </c>
    </row>
    <row r="34" spans="1:8" ht="13.5" thickTop="1" x14ac:dyDescent="0.2">
      <c r="A34" s="154"/>
      <c r="B34" s="153"/>
      <c r="C34" s="153"/>
      <c r="D34" s="153"/>
      <c r="E34" s="153"/>
      <c r="F34" s="157"/>
      <c r="G34" s="153"/>
      <c r="H34" s="259"/>
    </row>
    <row r="35" spans="1:8" x14ac:dyDescent="0.2">
      <c r="A35" s="154"/>
      <c r="B35" s="153"/>
      <c r="C35" s="153"/>
      <c r="D35" s="153"/>
      <c r="E35" s="153"/>
      <c r="F35" s="157"/>
      <c r="G35" s="153"/>
      <c r="H35" s="259"/>
    </row>
    <row r="36" spans="1:8" ht="13.5" thickBot="1" x14ac:dyDescent="0.25">
      <c r="A36" s="559" t="s">
        <v>157</v>
      </c>
      <c r="B36" s="560"/>
      <c r="C36" s="560"/>
      <c r="D36" s="155"/>
      <c r="E36" s="255">
        <f>+E18-E33</f>
        <v>0</v>
      </c>
      <c r="F36" s="261" t="e">
        <f>+E36/E18</f>
        <v>#DIV/0!</v>
      </c>
      <c r="G36" s="252">
        <f>+G18-G33</f>
        <v>0</v>
      </c>
      <c r="H36" s="262" t="e">
        <f>+G36/G18</f>
        <v>#DIV/0!</v>
      </c>
    </row>
    <row r="37" spans="1:8" ht="14.25" customHeight="1" thickTop="1" x14ac:dyDescent="0.2">
      <c r="A37" s="154"/>
      <c r="B37" s="153"/>
      <c r="C37" s="153"/>
      <c r="D37" s="153"/>
      <c r="E37" s="153"/>
      <c r="F37" s="157"/>
      <c r="G37" s="153"/>
      <c r="H37" s="259"/>
    </row>
    <row r="38" spans="1:8" x14ac:dyDescent="0.2">
      <c r="A38" s="154"/>
      <c r="B38" s="153"/>
      <c r="C38" s="153"/>
      <c r="D38" s="153"/>
      <c r="E38" s="153"/>
      <c r="F38" s="153"/>
      <c r="G38" s="248"/>
      <c r="H38" s="158"/>
    </row>
    <row r="39" spans="1:8" x14ac:dyDescent="0.2">
      <c r="A39" s="154"/>
      <c r="B39" s="153"/>
      <c r="C39" s="153"/>
      <c r="D39" s="153"/>
      <c r="E39" s="153"/>
      <c r="F39" s="153"/>
      <c r="G39" s="153"/>
      <c r="H39" s="158"/>
    </row>
    <row r="40" spans="1:8" x14ac:dyDescent="0.2">
      <c r="A40" s="154"/>
      <c r="B40" s="153"/>
      <c r="C40" s="153"/>
      <c r="D40" s="153"/>
      <c r="E40" s="153"/>
      <c r="F40" s="153"/>
      <c r="G40" s="153"/>
      <c r="H40" s="158"/>
    </row>
    <row r="41" spans="1:8" x14ac:dyDescent="0.2">
      <c r="A41" s="154"/>
      <c r="B41" s="153"/>
      <c r="C41" s="153"/>
      <c r="D41" s="153"/>
      <c r="E41" s="153"/>
      <c r="F41" s="153"/>
      <c r="G41" s="153"/>
      <c r="H41" s="158"/>
    </row>
    <row r="42" spans="1:8" x14ac:dyDescent="0.2">
      <c r="A42" s="154"/>
      <c r="B42" s="153"/>
      <c r="C42" s="153"/>
      <c r="D42" s="153"/>
      <c r="E42" s="153"/>
      <c r="F42" s="153"/>
      <c r="G42" s="153"/>
      <c r="H42" s="158"/>
    </row>
    <row r="43" spans="1:8" x14ac:dyDescent="0.2">
      <c r="A43" s="154"/>
      <c r="B43" s="562" t="s">
        <v>158</v>
      </c>
      <c r="C43" s="562"/>
      <c r="D43" s="562"/>
      <c r="E43" s="562" t="s">
        <v>71</v>
      </c>
      <c r="F43" s="562"/>
      <c r="G43" s="562"/>
      <c r="H43" s="579"/>
    </row>
    <row r="44" spans="1:8" x14ac:dyDescent="0.2">
      <c r="A44" s="154"/>
      <c r="B44" s="153"/>
      <c r="C44" s="153"/>
      <c r="D44" s="153"/>
      <c r="E44" s="153"/>
      <c r="F44" s="153"/>
      <c r="G44" s="153"/>
      <c r="H44" s="158"/>
    </row>
    <row r="45" spans="1:8" x14ac:dyDescent="0.2">
      <c r="A45" s="154"/>
      <c r="B45" s="153"/>
      <c r="C45" s="153"/>
      <c r="D45" s="153"/>
      <c r="E45" s="153"/>
      <c r="F45" s="153"/>
      <c r="G45" s="153"/>
      <c r="H45" s="158"/>
    </row>
    <row r="46" spans="1:8" x14ac:dyDescent="0.2">
      <c r="A46" s="154"/>
      <c r="B46" s="153"/>
      <c r="C46" s="153"/>
      <c r="D46" s="153"/>
      <c r="E46" s="153"/>
      <c r="F46" s="153"/>
      <c r="G46" s="153"/>
      <c r="H46" s="158"/>
    </row>
    <row r="47" spans="1:8" x14ac:dyDescent="0.2">
      <c r="A47" s="154"/>
      <c r="B47" s="153"/>
      <c r="C47" s="153"/>
      <c r="D47" s="153"/>
      <c r="E47" s="153"/>
      <c r="F47" s="153"/>
      <c r="G47" s="153"/>
      <c r="H47" s="158"/>
    </row>
    <row r="48" spans="1:8" x14ac:dyDescent="0.2">
      <c r="A48" s="258"/>
      <c r="B48" s="153"/>
      <c r="C48" s="153"/>
      <c r="D48" s="153"/>
      <c r="E48" s="153"/>
      <c r="F48" s="153"/>
      <c r="G48" s="153"/>
      <c r="H48" s="158"/>
    </row>
    <row r="49" spans="1:8" x14ac:dyDescent="0.2">
      <c r="A49" s="576"/>
      <c r="B49" s="577"/>
      <c r="C49" s="577"/>
      <c r="D49" s="577"/>
      <c r="E49" s="577"/>
      <c r="F49" s="577"/>
      <c r="G49" s="577"/>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row r="52" spans="1:8" x14ac:dyDescent="0.2">
      <c r="A52" s="153"/>
      <c r="B52" s="153"/>
      <c r="C52" s="153"/>
      <c r="D52" s="153"/>
      <c r="E52" s="153"/>
      <c r="F52" s="153"/>
      <c r="G52" s="153"/>
      <c r="H52" s="153"/>
    </row>
  </sheetData>
  <mergeCells count="24">
    <mergeCell ref="B15:C15"/>
    <mergeCell ref="A18:D18"/>
    <mergeCell ref="A21:B21"/>
    <mergeCell ref="E8:E9"/>
    <mergeCell ref="G8:G9"/>
    <mergeCell ref="A9:B9"/>
    <mergeCell ref="B11:C11"/>
    <mergeCell ref="B13:C13"/>
    <mergeCell ref="A1:B4"/>
    <mergeCell ref="C2:H2"/>
    <mergeCell ref="C3:H3"/>
    <mergeCell ref="C4:H4"/>
    <mergeCell ref="A49:G49"/>
    <mergeCell ref="B23:D23"/>
    <mergeCell ref="B25:D25"/>
    <mergeCell ref="B26:D26"/>
    <mergeCell ref="B27:D27"/>
    <mergeCell ref="B28:D28"/>
    <mergeCell ref="A33:D33"/>
    <mergeCell ref="A36:C36"/>
    <mergeCell ref="B43:D43"/>
    <mergeCell ref="E43:H43"/>
    <mergeCell ref="B22:C22"/>
    <mergeCell ref="A6:H6"/>
  </mergeCells>
  <pageMargins left="0.7" right="0.7" top="0.75" bottom="0.75" header="0.3" footer="0.3"/>
  <pageSetup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8"/>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9" width="11.42578125" style="121"/>
    <col min="10" max="10" width="11.7109375" style="121" bestFit="1" customWidth="1"/>
    <col min="11" max="16384" width="11.42578125" style="121"/>
  </cols>
  <sheetData>
    <row r="1" spans="1:8" x14ac:dyDescent="0.2">
      <c r="A1" s="565" t="s">
        <v>186</v>
      </c>
      <c r="B1" s="565"/>
      <c r="C1" s="245"/>
      <c r="D1" s="245"/>
      <c r="E1" s="245"/>
      <c r="F1" s="245"/>
      <c r="G1" s="245"/>
      <c r="H1" s="246"/>
    </row>
    <row r="2" spans="1:8" ht="39" customHeight="1" x14ac:dyDescent="0.2">
      <c r="A2" s="566"/>
      <c r="B2" s="566"/>
      <c r="C2" s="567" t="str">
        <f>'HOJA DE TRABAJO DEL ORGANISMO'!B2</f>
        <v>ELEGIR ORGANISMO EN ESTE CATÁLOGO</v>
      </c>
      <c r="D2" s="567"/>
      <c r="E2" s="567"/>
      <c r="F2" s="567"/>
      <c r="G2" s="567"/>
      <c r="H2" s="568"/>
    </row>
    <row r="3" spans="1:8" ht="20.25" customHeight="1" x14ac:dyDescent="0.2">
      <c r="A3" s="566"/>
      <c r="B3" s="566"/>
      <c r="C3" s="569" t="s">
        <v>152</v>
      </c>
      <c r="D3" s="569"/>
      <c r="E3" s="569"/>
      <c r="F3" s="569"/>
      <c r="G3" s="569"/>
      <c r="H3" s="570"/>
    </row>
    <row r="4" spans="1:8" x14ac:dyDescent="0.2">
      <c r="A4" s="566"/>
      <c r="B4" s="566"/>
      <c r="C4" s="571" t="s">
        <v>122</v>
      </c>
      <c r="D4" s="571"/>
      <c r="E4" s="571"/>
      <c r="F4" s="571"/>
      <c r="G4" s="571"/>
      <c r="H4" s="572"/>
    </row>
    <row r="5" spans="1:8" x14ac:dyDescent="0.2">
      <c r="A5" s="135"/>
      <c r="B5" s="128"/>
      <c r="C5" s="128"/>
      <c r="D5" s="128"/>
      <c r="E5" s="128"/>
      <c r="F5" s="128"/>
      <c r="G5" s="128"/>
      <c r="H5" s="136"/>
    </row>
    <row r="6" spans="1:8" ht="21" x14ac:dyDescent="0.35">
      <c r="A6" s="573" t="s">
        <v>61</v>
      </c>
      <c r="B6" s="574"/>
      <c r="C6" s="574"/>
      <c r="D6" s="574"/>
      <c r="E6" s="574"/>
      <c r="F6" s="574"/>
      <c r="G6" s="574"/>
      <c r="H6" s="575"/>
    </row>
    <row r="7" spans="1:8" x14ac:dyDescent="0.2">
      <c r="A7" s="154"/>
      <c r="B7" s="153"/>
      <c r="C7" s="153"/>
      <c r="D7" s="153"/>
      <c r="E7" s="153"/>
      <c r="F7" s="153"/>
      <c r="G7" s="153"/>
      <c r="H7" s="158"/>
    </row>
    <row r="8" spans="1:8" ht="17.25" customHeight="1" x14ac:dyDescent="0.2">
      <c r="A8" s="154"/>
      <c r="B8" s="153"/>
      <c r="C8" s="153"/>
      <c r="D8" s="153"/>
      <c r="E8" s="580" t="s">
        <v>37</v>
      </c>
      <c r="F8" s="153"/>
      <c r="G8" s="582" t="s">
        <v>189</v>
      </c>
      <c r="H8" s="158"/>
    </row>
    <row r="9" spans="1:8" ht="17.25" customHeight="1" x14ac:dyDescent="0.2">
      <c r="A9" s="559" t="s">
        <v>62</v>
      </c>
      <c r="B9" s="560"/>
      <c r="C9" s="153"/>
      <c r="D9" s="153"/>
      <c r="E9" s="581"/>
      <c r="F9" s="153"/>
      <c r="G9" s="583"/>
      <c r="H9" s="158"/>
    </row>
    <row r="10" spans="1:8" x14ac:dyDescent="0.2">
      <c r="A10" s="154"/>
      <c r="B10" s="153"/>
      <c r="C10" s="153"/>
      <c r="D10" s="153"/>
      <c r="E10" s="248"/>
      <c r="F10" s="153"/>
      <c r="G10" s="153"/>
      <c r="H10" s="158"/>
    </row>
    <row r="11" spans="1:8" x14ac:dyDescent="0.2">
      <c r="A11" s="154"/>
      <c r="B11" s="558" t="s">
        <v>153</v>
      </c>
      <c r="C11" s="558"/>
      <c r="D11" s="153"/>
      <c r="E11" s="256">
        <f>+'FRACCIÓN I 2016'!S23-'FRACCIÓN I 2016'!L23</f>
        <v>0</v>
      </c>
      <c r="F11" s="250" t="e">
        <f>+E11/E18</f>
        <v>#DIV/0!</v>
      </c>
      <c r="G11" s="248">
        <f>+'E R 2do 2016'!G11+E11</f>
        <v>0</v>
      </c>
      <c r="H11" s="251" t="e">
        <f>+G11/G18</f>
        <v>#DIV/0!</v>
      </c>
    </row>
    <row r="12" spans="1:8" x14ac:dyDescent="0.2">
      <c r="A12" s="154"/>
      <c r="B12" s="175"/>
      <c r="C12" s="175"/>
      <c r="D12" s="153"/>
      <c r="E12" s="249"/>
      <c r="F12" s="250"/>
      <c r="G12" s="153"/>
      <c r="H12" s="251"/>
    </row>
    <row r="13" spans="1:8" x14ac:dyDescent="0.2">
      <c r="A13" s="154"/>
      <c r="B13" s="558" t="s">
        <v>154</v>
      </c>
      <c r="C13" s="558"/>
      <c r="D13" s="153"/>
      <c r="E13" s="249"/>
      <c r="F13" s="250" t="e">
        <f>+E13/E18</f>
        <v>#DIV/0!</v>
      </c>
      <c r="G13" s="248">
        <f>+'E R 2do 2016'!G13+E13</f>
        <v>0</v>
      </c>
      <c r="H13" s="251" t="e">
        <f>+G13/G18</f>
        <v>#DIV/0!</v>
      </c>
    </row>
    <row r="14" spans="1:8" x14ac:dyDescent="0.2">
      <c r="A14" s="154"/>
      <c r="B14" s="175"/>
      <c r="C14" s="175"/>
      <c r="D14" s="153"/>
      <c r="E14" s="249"/>
      <c r="F14" s="250"/>
      <c r="G14" s="153"/>
      <c r="H14" s="251"/>
    </row>
    <row r="15" spans="1:8" x14ac:dyDescent="0.2">
      <c r="A15" s="154"/>
      <c r="B15" s="558" t="s">
        <v>63</v>
      </c>
      <c r="C15" s="558"/>
      <c r="D15" s="153"/>
      <c r="E15" s="249"/>
      <c r="F15" s="250" t="e">
        <f>+E15/E18</f>
        <v>#DIV/0!</v>
      </c>
      <c r="G15" s="248">
        <f>+'E R 2do 2016'!G15+E15</f>
        <v>0</v>
      </c>
      <c r="H15" s="251" t="e">
        <f>+G15/G18</f>
        <v>#DIV/0!</v>
      </c>
    </row>
    <row r="16" spans="1:8" x14ac:dyDescent="0.2">
      <c r="A16" s="154"/>
      <c r="B16" s="153"/>
      <c r="C16" s="153"/>
      <c r="D16" s="153"/>
      <c r="E16" s="248"/>
      <c r="F16" s="250"/>
      <c r="G16" s="153"/>
      <c r="H16" s="251"/>
    </row>
    <row r="17" spans="1:10" x14ac:dyDescent="0.2">
      <c r="A17" s="154"/>
      <c r="B17" s="153"/>
      <c r="C17" s="153"/>
      <c r="D17" s="153"/>
      <c r="E17" s="248"/>
      <c r="F17" s="250"/>
      <c r="G17" s="153"/>
      <c r="H17" s="251"/>
    </row>
    <row r="18" spans="1:10" ht="13.5" thickBot="1" x14ac:dyDescent="0.25">
      <c r="A18" s="559" t="s">
        <v>64</v>
      </c>
      <c r="B18" s="560"/>
      <c r="C18" s="560"/>
      <c r="D18" s="560"/>
      <c r="E18" s="252">
        <f>+E11+E13+E15</f>
        <v>0</v>
      </c>
      <c r="F18" s="250">
        <v>1</v>
      </c>
      <c r="G18" s="252">
        <f>+G11+G13+G15</f>
        <v>0</v>
      </c>
      <c r="H18" s="251">
        <v>1</v>
      </c>
    </row>
    <row r="19" spans="1:10" ht="13.5" thickTop="1" x14ac:dyDescent="0.2">
      <c r="A19" s="154"/>
      <c r="B19" s="153"/>
      <c r="C19" s="153"/>
      <c r="D19" s="153"/>
      <c r="E19" s="153"/>
      <c r="F19" s="153"/>
      <c r="G19" s="153"/>
      <c r="H19" s="158"/>
    </row>
    <row r="20" spans="1:10" x14ac:dyDescent="0.2">
      <c r="A20" s="154"/>
      <c r="B20" s="153"/>
      <c r="C20" s="153"/>
      <c r="D20" s="153"/>
      <c r="E20" s="153"/>
      <c r="F20" s="153"/>
      <c r="G20" s="153"/>
      <c r="H20" s="158"/>
    </row>
    <row r="21" spans="1:10" x14ac:dyDescent="0.2">
      <c r="A21" s="559" t="s">
        <v>65</v>
      </c>
      <c r="B21" s="560"/>
      <c r="C21" s="153"/>
      <c r="D21" s="153"/>
      <c r="E21" s="153"/>
      <c r="F21" s="153"/>
      <c r="G21" s="153"/>
      <c r="H21" s="158"/>
    </row>
    <row r="22" spans="1:10" x14ac:dyDescent="0.2">
      <c r="A22" s="253"/>
      <c r="B22" s="558" t="s">
        <v>66</v>
      </c>
      <c r="C22" s="558"/>
      <c r="D22" s="153"/>
      <c r="E22" s="248">
        <f>+'Fracción II 3er 2016'!U66</f>
        <v>0</v>
      </c>
      <c r="F22" s="250" t="e">
        <f>+E22/E$33</f>
        <v>#DIV/0!</v>
      </c>
      <c r="G22" s="248">
        <f>+'E R 2do 2016'!G22+E22</f>
        <v>0</v>
      </c>
      <c r="H22" s="257" t="e">
        <f>+G22/G$33</f>
        <v>#DIV/0!</v>
      </c>
    </row>
    <row r="23" spans="1:10" x14ac:dyDescent="0.2">
      <c r="A23" s="154"/>
      <c r="B23" s="558" t="s">
        <v>155</v>
      </c>
      <c r="C23" s="558"/>
      <c r="D23" s="558"/>
      <c r="E23" s="248">
        <f>+'FRACCIÓN III 3er 2016'!E20</f>
        <v>0</v>
      </c>
      <c r="F23" s="250" t="e">
        <f t="shared" ref="F23:F31" si="0">+E23/E$33</f>
        <v>#DIV/0!</v>
      </c>
      <c r="G23" s="248">
        <f>+'E R 2do 2016'!G23+E23</f>
        <v>0</v>
      </c>
      <c r="H23" s="257" t="e">
        <f t="shared" ref="H23:H31" si="1">+G23/G$33</f>
        <v>#DIV/0!</v>
      </c>
    </row>
    <row r="24" spans="1:10" x14ac:dyDescent="0.2">
      <c r="A24" s="154"/>
      <c r="B24" s="175" t="s">
        <v>67</v>
      </c>
      <c r="C24" s="175"/>
      <c r="D24" s="175"/>
      <c r="E24" s="248">
        <f>+'FRACCIÓN III 3er 2016'!I20</f>
        <v>0</v>
      </c>
      <c r="F24" s="250" t="e">
        <f t="shared" si="0"/>
        <v>#DIV/0!</v>
      </c>
      <c r="G24" s="248">
        <f>+'E R 2do 2016'!G24+E24</f>
        <v>0</v>
      </c>
      <c r="H24" s="257" t="e">
        <f t="shared" si="1"/>
        <v>#DIV/0!</v>
      </c>
    </row>
    <row r="25" spans="1:10" x14ac:dyDescent="0.2">
      <c r="A25" s="154"/>
      <c r="B25" s="558" t="s">
        <v>68</v>
      </c>
      <c r="C25" s="558"/>
      <c r="D25" s="558"/>
      <c r="E25" s="248">
        <f>+'FRACCIÓN III 3er 2016'!M20</f>
        <v>0</v>
      </c>
      <c r="F25" s="250" t="e">
        <f t="shared" si="0"/>
        <v>#DIV/0!</v>
      </c>
      <c r="G25" s="248">
        <f>+'E R 2do 2016'!G25+E25</f>
        <v>0</v>
      </c>
      <c r="H25" s="257" t="e">
        <f t="shared" si="1"/>
        <v>#DIV/0!</v>
      </c>
    </row>
    <row r="26" spans="1:10" x14ac:dyDescent="0.2">
      <c r="A26" s="154"/>
      <c r="B26" s="558" t="s">
        <v>69</v>
      </c>
      <c r="C26" s="558"/>
      <c r="D26" s="558"/>
      <c r="E26" s="248">
        <f>+'FRACCIÓN III 3er 2016'!Q20</f>
        <v>0</v>
      </c>
      <c r="F26" s="250" t="e">
        <f t="shared" si="0"/>
        <v>#DIV/0!</v>
      </c>
      <c r="G26" s="248">
        <f>+'E R 2do 2016'!G26+E26</f>
        <v>0</v>
      </c>
      <c r="H26" s="257" t="e">
        <f t="shared" si="1"/>
        <v>#DIV/0!</v>
      </c>
    </row>
    <row r="27" spans="1:10" x14ac:dyDescent="0.2">
      <c r="A27" s="154"/>
      <c r="B27" s="558" t="s">
        <v>63</v>
      </c>
      <c r="C27" s="558"/>
      <c r="D27" s="558"/>
      <c r="E27" s="248">
        <f>+'FRACCIÓN III 3er 2016'!U20</f>
        <v>0</v>
      </c>
      <c r="F27" s="250" t="e">
        <f t="shared" si="0"/>
        <v>#DIV/0!</v>
      </c>
      <c r="G27" s="248">
        <f>+'E R 2do 2016'!G27+E27</f>
        <v>0</v>
      </c>
      <c r="H27" s="257" t="e">
        <f t="shared" si="1"/>
        <v>#DIV/0!</v>
      </c>
      <c r="J27" s="254"/>
    </row>
    <row r="28" spans="1:10" x14ac:dyDescent="0.2">
      <c r="A28" s="154"/>
      <c r="B28" s="557"/>
      <c r="C28" s="557"/>
      <c r="D28" s="557"/>
      <c r="E28" s="248"/>
      <c r="F28" s="250" t="e">
        <f t="shared" si="0"/>
        <v>#DIV/0!</v>
      </c>
      <c r="G28" s="248">
        <f>+'E R 2do 2016'!G28+E28</f>
        <v>0</v>
      </c>
      <c r="H28" s="257" t="e">
        <f t="shared" si="1"/>
        <v>#DIV/0!</v>
      </c>
    </row>
    <row r="29" spans="1:10" x14ac:dyDescent="0.2">
      <c r="A29" s="154"/>
      <c r="B29" s="153"/>
      <c r="C29" s="153"/>
      <c r="D29" s="248"/>
      <c r="E29" s="248"/>
      <c r="F29" s="250" t="e">
        <f t="shared" si="0"/>
        <v>#DIV/0!</v>
      </c>
      <c r="G29" s="248">
        <f>+'E R 2do 2016'!G29+E29</f>
        <v>0</v>
      </c>
      <c r="H29" s="257" t="e">
        <f t="shared" si="1"/>
        <v>#DIV/0!</v>
      </c>
    </row>
    <row r="30" spans="1:10" x14ac:dyDescent="0.2">
      <c r="A30" s="154"/>
      <c r="B30" s="153"/>
      <c r="C30" s="153"/>
      <c r="D30" s="153"/>
      <c r="E30" s="248"/>
      <c r="F30" s="250" t="e">
        <f t="shared" si="0"/>
        <v>#DIV/0!</v>
      </c>
      <c r="G30" s="248">
        <f>+'E R 2do 2016'!G30+E30</f>
        <v>0</v>
      </c>
      <c r="H30" s="257" t="e">
        <f t="shared" si="1"/>
        <v>#DIV/0!</v>
      </c>
    </row>
    <row r="31" spans="1:10" x14ac:dyDescent="0.2">
      <c r="A31" s="154"/>
      <c r="B31" s="153"/>
      <c r="C31" s="153"/>
      <c r="D31" s="153"/>
      <c r="E31" s="248"/>
      <c r="F31" s="250" t="e">
        <f t="shared" si="0"/>
        <v>#DIV/0!</v>
      </c>
      <c r="G31" s="248">
        <f>+'E R 2do 2016'!G31+E31</f>
        <v>0</v>
      </c>
      <c r="H31" s="257" t="e">
        <f t="shared" si="1"/>
        <v>#DIV/0!</v>
      </c>
    </row>
    <row r="32" spans="1:10" x14ac:dyDescent="0.2">
      <c r="A32" s="154"/>
      <c r="B32" s="153"/>
      <c r="C32" s="153"/>
      <c r="D32" s="153"/>
      <c r="E32" s="248"/>
      <c r="F32" s="250"/>
      <c r="G32" s="153"/>
      <c r="H32" s="257"/>
    </row>
    <row r="33" spans="1:8" ht="13.5" thickBot="1" x14ac:dyDescent="0.25">
      <c r="A33" s="559" t="s">
        <v>70</v>
      </c>
      <c r="B33" s="560"/>
      <c r="C33" s="560"/>
      <c r="D33" s="560"/>
      <c r="E33" s="252">
        <f>+E22+E23+E24++E25+E26+E27+E28+E29+E30+E31</f>
        <v>0</v>
      </c>
      <c r="F33" s="250">
        <v>1</v>
      </c>
      <c r="G33" s="252">
        <f>+G22+G23+G24+G25+G26+G27+G28+G29+G30+G31</f>
        <v>0</v>
      </c>
      <c r="H33" s="251">
        <v>1</v>
      </c>
    </row>
    <row r="34" spans="1:8" ht="13.5" thickTop="1" x14ac:dyDescent="0.2">
      <c r="A34" s="154"/>
      <c r="B34" s="153"/>
      <c r="C34" s="153"/>
      <c r="D34" s="153"/>
      <c r="E34" s="153"/>
      <c r="F34" s="153"/>
      <c r="G34" s="153"/>
      <c r="H34" s="158"/>
    </row>
    <row r="35" spans="1:8" x14ac:dyDescent="0.2">
      <c r="A35" s="154"/>
      <c r="B35" s="153"/>
      <c r="C35" s="153"/>
      <c r="D35" s="153"/>
      <c r="E35" s="153"/>
      <c r="F35" s="153"/>
      <c r="G35" s="153"/>
      <c r="H35" s="158"/>
    </row>
    <row r="36" spans="1:8" ht="13.5" thickBot="1" x14ac:dyDescent="0.25">
      <c r="A36" s="559" t="s">
        <v>157</v>
      </c>
      <c r="B36" s="560"/>
      <c r="C36" s="560"/>
      <c r="D36" s="155"/>
      <c r="E36" s="255">
        <f>+E18-E33</f>
        <v>0</v>
      </c>
      <c r="F36" s="153"/>
      <c r="G36" s="252">
        <f>+G18-G33</f>
        <v>0</v>
      </c>
      <c r="H36" s="158"/>
    </row>
    <row r="37" spans="1:8" ht="13.5" thickTop="1" x14ac:dyDescent="0.2">
      <c r="A37" s="154"/>
      <c r="B37" s="153"/>
      <c r="C37" s="153"/>
      <c r="D37" s="153"/>
      <c r="E37" s="153"/>
      <c r="F37" s="153"/>
      <c r="G37" s="153"/>
      <c r="H37" s="158"/>
    </row>
    <row r="38" spans="1:8" x14ac:dyDescent="0.2">
      <c r="A38" s="154"/>
      <c r="B38" s="153"/>
      <c r="C38" s="153"/>
      <c r="D38" s="153"/>
      <c r="E38" s="153"/>
      <c r="F38" s="153"/>
      <c r="G38" s="153"/>
      <c r="H38" s="158"/>
    </row>
    <row r="39" spans="1:8" x14ac:dyDescent="0.2">
      <c r="A39" s="154"/>
      <c r="B39" s="153"/>
      <c r="C39" s="153"/>
      <c r="D39" s="153"/>
      <c r="E39" s="153"/>
      <c r="F39" s="153"/>
      <c r="G39" s="153"/>
      <c r="H39" s="158"/>
    </row>
    <row r="40" spans="1:8" x14ac:dyDescent="0.2">
      <c r="A40" s="154"/>
      <c r="B40" s="153"/>
      <c r="C40" s="153"/>
      <c r="D40" s="153"/>
      <c r="E40" s="153"/>
      <c r="F40" s="153"/>
      <c r="G40" s="153"/>
      <c r="H40" s="158"/>
    </row>
    <row r="41" spans="1:8" x14ac:dyDescent="0.2">
      <c r="A41" s="154"/>
      <c r="B41" s="153"/>
      <c r="C41" s="153"/>
      <c r="D41" s="153"/>
      <c r="E41" s="153"/>
      <c r="F41" s="153"/>
      <c r="G41" s="153"/>
      <c r="H41" s="158"/>
    </row>
    <row r="42" spans="1:8" x14ac:dyDescent="0.2">
      <c r="A42" s="154"/>
      <c r="B42" s="153"/>
      <c r="C42" s="153"/>
      <c r="D42" s="153"/>
      <c r="E42" s="153"/>
      <c r="F42" s="153"/>
      <c r="G42" s="153"/>
      <c r="H42" s="158"/>
    </row>
    <row r="43" spans="1:8" x14ac:dyDescent="0.2">
      <c r="A43" s="154"/>
      <c r="B43" s="562" t="s">
        <v>158</v>
      </c>
      <c r="C43" s="562"/>
      <c r="D43" s="562"/>
      <c r="E43" s="562" t="s">
        <v>71</v>
      </c>
      <c r="F43" s="562"/>
      <c r="G43" s="562"/>
      <c r="H43" s="158"/>
    </row>
    <row r="44" spans="1:8" x14ac:dyDescent="0.2">
      <c r="A44" s="154"/>
      <c r="B44" s="153"/>
      <c r="C44" s="153"/>
      <c r="D44" s="153"/>
      <c r="E44" s="153"/>
      <c r="F44" s="153"/>
      <c r="G44" s="153"/>
      <c r="H44" s="158"/>
    </row>
    <row r="45" spans="1:8" x14ac:dyDescent="0.2">
      <c r="A45" s="154"/>
      <c r="B45" s="153"/>
      <c r="C45" s="153"/>
      <c r="D45" s="153"/>
      <c r="E45" s="153"/>
      <c r="F45" s="153"/>
      <c r="G45" s="153"/>
      <c r="H45" s="158"/>
    </row>
    <row r="46" spans="1:8" x14ac:dyDescent="0.2">
      <c r="A46" s="154"/>
      <c r="B46" s="153"/>
      <c r="C46" s="153"/>
      <c r="D46" s="153"/>
      <c r="E46" s="153"/>
      <c r="F46" s="153"/>
      <c r="G46" s="153"/>
      <c r="H46" s="158"/>
    </row>
    <row r="47" spans="1:8" x14ac:dyDescent="0.2">
      <c r="A47" s="154"/>
      <c r="B47" s="153"/>
      <c r="C47" s="153"/>
      <c r="D47" s="153"/>
      <c r="E47" s="153"/>
      <c r="F47" s="153"/>
      <c r="G47" s="153"/>
      <c r="H47" s="158"/>
    </row>
    <row r="48" spans="1:8" x14ac:dyDescent="0.2">
      <c r="A48" s="154"/>
      <c r="B48" s="153"/>
      <c r="C48" s="153"/>
      <c r="D48" s="153"/>
      <c r="E48" s="153"/>
      <c r="F48" s="153"/>
      <c r="G48" s="153"/>
      <c r="H48" s="158"/>
    </row>
    <row r="49" spans="1:8" x14ac:dyDescent="0.2">
      <c r="A49" s="258"/>
      <c r="B49" s="153"/>
      <c r="C49" s="153"/>
      <c r="D49" s="153"/>
      <c r="E49" s="153"/>
      <c r="F49" s="153"/>
      <c r="G49" s="153"/>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row r="52" spans="1:8" x14ac:dyDescent="0.2">
      <c r="A52" s="154"/>
      <c r="B52" s="153"/>
      <c r="C52" s="153"/>
      <c r="D52" s="153"/>
      <c r="E52" s="153"/>
      <c r="F52" s="153"/>
      <c r="G52" s="153"/>
      <c r="H52" s="153"/>
    </row>
    <row r="53" spans="1:8" x14ac:dyDescent="0.2">
      <c r="A53" s="154"/>
      <c r="B53" s="153"/>
      <c r="C53" s="153"/>
      <c r="D53" s="153"/>
      <c r="E53" s="153"/>
      <c r="F53" s="153"/>
      <c r="G53" s="153"/>
      <c r="H53" s="153"/>
    </row>
    <row r="54" spans="1:8" x14ac:dyDescent="0.2">
      <c r="A54" s="154"/>
      <c r="B54" s="153"/>
      <c r="C54" s="153"/>
      <c r="D54" s="153"/>
      <c r="E54" s="153"/>
      <c r="F54" s="153"/>
      <c r="G54" s="153"/>
      <c r="H54" s="153"/>
    </row>
    <row r="55" spans="1:8" x14ac:dyDescent="0.2">
      <c r="A55" s="153"/>
      <c r="B55" s="153"/>
      <c r="C55" s="153"/>
      <c r="D55" s="153"/>
      <c r="E55" s="153"/>
      <c r="F55" s="153"/>
      <c r="G55" s="153"/>
      <c r="H55" s="153"/>
    </row>
    <row r="58" spans="1:8" x14ac:dyDescent="0.2">
      <c r="G58" s="153"/>
    </row>
  </sheetData>
  <mergeCells count="23">
    <mergeCell ref="A21:B21"/>
    <mergeCell ref="B23:D23"/>
    <mergeCell ref="B22:C22"/>
    <mergeCell ref="E43:G43"/>
    <mergeCell ref="B26:D26"/>
    <mergeCell ref="B27:D27"/>
    <mergeCell ref="B28:D28"/>
    <mergeCell ref="A33:D33"/>
    <mergeCell ref="A36:C36"/>
    <mergeCell ref="B43:D43"/>
    <mergeCell ref="B25:D25"/>
    <mergeCell ref="A1:B4"/>
    <mergeCell ref="C2:H2"/>
    <mergeCell ref="C3:H3"/>
    <mergeCell ref="C4:H4"/>
    <mergeCell ref="A18:D18"/>
    <mergeCell ref="A6:H6"/>
    <mergeCell ref="E8:E9"/>
    <mergeCell ref="G8:G9"/>
    <mergeCell ref="A9:B9"/>
    <mergeCell ref="B11:C11"/>
    <mergeCell ref="B13:C13"/>
    <mergeCell ref="B15:C15"/>
  </mergeCells>
  <pageMargins left="0.7" right="0.7" top="0.75" bottom="0.75" header="0.3" footer="0.3"/>
  <pageSetup scale="95" orientation="portrait" r:id="rId1"/>
  <rowBreaks count="1" manualBreakCount="1">
    <brk id="5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1"/>
  <sheetViews>
    <sheetView zoomScaleNormal="100" workbookViewId="0">
      <selection sqref="A1:B4"/>
    </sheetView>
  </sheetViews>
  <sheetFormatPr baseColWidth="10" defaultRowHeight="12.75" x14ac:dyDescent="0.2"/>
  <cols>
    <col min="1" max="3" width="11.42578125" style="121"/>
    <col min="4" max="4" width="5" style="121" customWidth="1"/>
    <col min="5" max="5" width="15.140625" style="121" customWidth="1"/>
    <col min="6" max="6" width="11.42578125" style="121"/>
    <col min="7" max="7" width="15.140625" style="121" customWidth="1"/>
    <col min="8" max="8" width="11.7109375" style="121" customWidth="1"/>
    <col min="9" max="9" width="11.42578125" style="121"/>
    <col min="10" max="10" width="11.7109375" style="121" bestFit="1" customWidth="1"/>
    <col min="11" max="16384" width="11.42578125" style="121"/>
  </cols>
  <sheetData>
    <row r="1" spans="1:9" x14ac:dyDescent="0.2">
      <c r="A1" s="565" t="s">
        <v>186</v>
      </c>
      <c r="B1" s="565"/>
      <c r="C1" s="245"/>
      <c r="D1" s="245"/>
      <c r="E1" s="245"/>
      <c r="F1" s="245"/>
      <c r="G1" s="245"/>
      <c r="H1" s="246"/>
    </row>
    <row r="2" spans="1:9" ht="39" customHeight="1" x14ac:dyDescent="0.2">
      <c r="A2" s="566"/>
      <c r="B2" s="566"/>
      <c r="C2" s="567" t="str">
        <f>'HOJA DE TRABAJO DEL ORGANISMO'!B2</f>
        <v>ELEGIR ORGANISMO EN ESTE CATÁLOGO</v>
      </c>
      <c r="D2" s="567"/>
      <c r="E2" s="567"/>
      <c r="F2" s="567"/>
      <c r="G2" s="567"/>
      <c r="H2" s="568"/>
    </row>
    <row r="3" spans="1:9" ht="22.5" customHeight="1" x14ac:dyDescent="0.2">
      <c r="A3" s="566"/>
      <c r="B3" s="566"/>
      <c r="C3" s="569" t="s">
        <v>152</v>
      </c>
      <c r="D3" s="569"/>
      <c r="E3" s="569"/>
      <c r="F3" s="569"/>
      <c r="G3" s="569"/>
      <c r="H3" s="570"/>
    </row>
    <row r="4" spans="1:9" x14ac:dyDescent="0.2">
      <c r="A4" s="566"/>
      <c r="B4" s="566"/>
      <c r="C4" s="571" t="s">
        <v>122</v>
      </c>
      <c r="D4" s="571"/>
      <c r="E4" s="571"/>
      <c r="F4" s="571"/>
      <c r="G4" s="571"/>
      <c r="H4" s="572"/>
      <c r="I4" s="247"/>
    </row>
    <row r="5" spans="1:9" x14ac:dyDescent="0.2">
      <c r="A5" s="135"/>
      <c r="B5" s="128"/>
      <c r="C5" s="128"/>
      <c r="D5" s="128"/>
      <c r="E5" s="128"/>
      <c r="F5" s="128"/>
      <c r="G5" s="128"/>
      <c r="H5" s="136"/>
    </row>
    <row r="6" spans="1:9" ht="21" x14ac:dyDescent="0.35">
      <c r="A6" s="573" t="s">
        <v>61</v>
      </c>
      <c r="B6" s="574"/>
      <c r="C6" s="574"/>
      <c r="D6" s="574"/>
      <c r="E6" s="574"/>
      <c r="F6" s="574"/>
      <c r="G6" s="574"/>
      <c r="H6" s="575"/>
    </row>
    <row r="7" spans="1:9" x14ac:dyDescent="0.2">
      <c r="A7" s="154"/>
      <c r="B7" s="153"/>
      <c r="C7" s="153"/>
      <c r="D7" s="153"/>
      <c r="E7" s="153"/>
      <c r="F7" s="153"/>
      <c r="G7" s="153"/>
      <c r="H7" s="158"/>
    </row>
    <row r="8" spans="1:9" ht="17.25" customHeight="1" x14ac:dyDescent="0.2">
      <c r="A8" s="154"/>
      <c r="B8" s="153"/>
      <c r="C8" s="153"/>
      <c r="D8" s="153"/>
      <c r="E8" s="580" t="s">
        <v>40</v>
      </c>
      <c r="F8" s="153"/>
      <c r="G8" s="582" t="s">
        <v>127</v>
      </c>
      <c r="H8" s="158"/>
    </row>
    <row r="9" spans="1:9" ht="17.25" customHeight="1" x14ac:dyDescent="0.2">
      <c r="A9" s="559" t="s">
        <v>62</v>
      </c>
      <c r="B9" s="560"/>
      <c r="C9" s="153"/>
      <c r="D9" s="153"/>
      <c r="E9" s="581"/>
      <c r="F9" s="153"/>
      <c r="G9" s="583"/>
      <c r="H9" s="158"/>
    </row>
    <row r="10" spans="1:9" x14ac:dyDescent="0.2">
      <c r="A10" s="154"/>
      <c r="B10" s="153"/>
      <c r="C10" s="153"/>
      <c r="D10" s="153"/>
      <c r="E10" s="248"/>
      <c r="F10" s="153"/>
      <c r="G10" s="153"/>
      <c r="H10" s="158"/>
    </row>
    <row r="11" spans="1:9" x14ac:dyDescent="0.2">
      <c r="A11" s="154"/>
      <c r="B11" s="558" t="s">
        <v>153</v>
      </c>
      <c r="C11" s="558"/>
      <c r="D11" s="153"/>
      <c r="E11" s="249">
        <f>+'FRACCIÓN I 2016'!Z23-'FRACCIÓN I 2016'!S23</f>
        <v>0</v>
      </c>
      <c r="F11" s="250" t="e">
        <f>+E11/E18</f>
        <v>#DIV/0!</v>
      </c>
      <c r="G11" s="248">
        <f>+'E R 3er 2016'!G11+E11</f>
        <v>0</v>
      </c>
      <c r="H11" s="251" t="e">
        <f>+G11/G18</f>
        <v>#DIV/0!</v>
      </c>
    </row>
    <row r="12" spans="1:9" x14ac:dyDescent="0.2">
      <c r="A12" s="154"/>
      <c r="B12" s="175"/>
      <c r="C12" s="175"/>
      <c r="D12" s="153"/>
      <c r="E12" s="249"/>
      <c r="F12" s="250"/>
      <c r="G12" s="153"/>
      <c r="H12" s="251"/>
    </row>
    <row r="13" spans="1:9" x14ac:dyDescent="0.2">
      <c r="A13" s="154"/>
      <c r="B13" s="558" t="s">
        <v>154</v>
      </c>
      <c r="C13" s="558"/>
      <c r="D13" s="153"/>
      <c r="E13" s="249">
        <v>0</v>
      </c>
      <c r="F13" s="250" t="e">
        <f>+E13/E18</f>
        <v>#DIV/0!</v>
      </c>
      <c r="G13" s="248">
        <f>+'E R 3er 2016'!G13+E13</f>
        <v>0</v>
      </c>
      <c r="H13" s="251" t="e">
        <f>+G13/G18</f>
        <v>#DIV/0!</v>
      </c>
    </row>
    <row r="14" spans="1:9" x14ac:dyDescent="0.2">
      <c r="A14" s="154"/>
      <c r="B14" s="175"/>
      <c r="C14" s="175"/>
      <c r="D14" s="153"/>
      <c r="E14" s="249"/>
      <c r="F14" s="250"/>
      <c r="G14" s="153"/>
      <c r="H14" s="251"/>
    </row>
    <row r="15" spans="1:9" x14ac:dyDescent="0.2">
      <c r="A15" s="154"/>
      <c r="B15" s="558" t="s">
        <v>63</v>
      </c>
      <c r="C15" s="558"/>
      <c r="D15" s="153"/>
      <c r="E15" s="249">
        <v>0</v>
      </c>
      <c r="F15" s="250" t="e">
        <f>+E15/E18</f>
        <v>#DIV/0!</v>
      </c>
      <c r="G15" s="248">
        <f>+'E R 3er 2016'!G15+E15</f>
        <v>0</v>
      </c>
      <c r="H15" s="251" t="e">
        <f>+G15/G18</f>
        <v>#DIV/0!</v>
      </c>
    </row>
    <row r="16" spans="1:9" x14ac:dyDescent="0.2">
      <c r="A16" s="154"/>
      <c r="B16" s="153"/>
      <c r="C16" s="153"/>
      <c r="D16" s="153"/>
      <c r="E16" s="248"/>
      <c r="F16" s="250"/>
      <c r="G16" s="153"/>
      <c r="H16" s="251"/>
    </row>
    <row r="17" spans="1:12" x14ac:dyDescent="0.2">
      <c r="A17" s="154"/>
      <c r="B17" s="153"/>
      <c r="C17" s="153"/>
      <c r="D17" s="153"/>
      <c r="E17" s="248"/>
      <c r="F17" s="250"/>
      <c r="G17" s="153"/>
      <c r="H17" s="251"/>
    </row>
    <row r="18" spans="1:12" ht="13.5" thickBot="1" x14ac:dyDescent="0.25">
      <c r="A18" s="559" t="s">
        <v>64</v>
      </c>
      <c r="B18" s="560"/>
      <c r="C18" s="560"/>
      <c r="D18" s="560"/>
      <c r="E18" s="252">
        <f>+E11+E13+E15</f>
        <v>0</v>
      </c>
      <c r="F18" s="250">
        <v>1</v>
      </c>
      <c r="G18" s="252">
        <f>+G11+G13+G15</f>
        <v>0</v>
      </c>
      <c r="H18" s="251">
        <v>1</v>
      </c>
    </row>
    <row r="19" spans="1:12" ht="13.5" thickTop="1" x14ac:dyDescent="0.2">
      <c r="A19" s="154"/>
      <c r="B19" s="153"/>
      <c r="C19" s="153"/>
      <c r="D19" s="153"/>
      <c r="E19" s="153"/>
      <c r="F19" s="153"/>
      <c r="G19" s="153"/>
      <c r="H19" s="158"/>
    </row>
    <row r="20" spans="1:12" x14ac:dyDescent="0.2">
      <c r="A20" s="154"/>
      <c r="B20" s="153"/>
      <c r="C20" s="153"/>
      <c r="D20" s="153"/>
      <c r="E20" s="153"/>
      <c r="F20" s="153"/>
      <c r="G20" s="153"/>
      <c r="H20" s="158"/>
    </row>
    <row r="21" spans="1:12" x14ac:dyDescent="0.2">
      <c r="A21" s="559" t="s">
        <v>65</v>
      </c>
      <c r="B21" s="560"/>
      <c r="C21" s="153"/>
      <c r="D21" s="153"/>
      <c r="E21" s="153"/>
      <c r="F21" s="153"/>
      <c r="G21" s="153"/>
      <c r="H21" s="158"/>
    </row>
    <row r="22" spans="1:12" x14ac:dyDescent="0.2">
      <c r="A22" s="253"/>
      <c r="B22" s="558" t="s">
        <v>66</v>
      </c>
      <c r="C22" s="558"/>
      <c r="D22" s="153"/>
      <c r="E22" s="248">
        <f>+'Fracción II 4to 2016'!U66</f>
        <v>0</v>
      </c>
      <c r="F22" s="250" t="e">
        <f>+E22/E$33</f>
        <v>#DIV/0!</v>
      </c>
      <c r="G22" s="248">
        <f>+'E R 3er 2016'!G22+E22</f>
        <v>0</v>
      </c>
      <c r="H22" s="251" t="e">
        <f>+G22/G$33</f>
        <v>#DIV/0!</v>
      </c>
    </row>
    <row r="23" spans="1:12" x14ac:dyDescent="0.2">
      <c r="A23" s="154"/>
      <c r="B23" s="558" t="s">
        <v>155</v>
      </c>
      <c r="C23" s="558"/>
      <c r="D23" s="558"/>
      <c r="E23" s="248">
        <f>+'FRACCIÓN III 4to 2016'!E20</f>
        <v>0</v>
      </c>
      <c r="F23" s="250" t="e">
        <f t="shared" ref="F23:F31" si="0">+E23/E$33</f>
        <v>#DIV/0!</v>
      </c>
      <c r="G23" s="248">
        <f>+'E R 3er 2016'!G23+E23</f>
        <v>0</v>
      </c>
      <c r="H23" s="251" t="e">
        <f t="shared" ref="H23:H31" si="1">+G23/G$33</f>
        <v>#DIV/0!</v>
      </c>
    </row>
    <row r="24" spans="1:12" x14ac:dyDescent="0.2">
      <c r="A24" s="154"/>
      <c r="B24" s="175" t="s">
        <v>67</v>
      </c>
      <c r="C24" s="175"/>
      <c r="D24" s="175"/>
      <c r="E24" s="248">
        <f>+'FRACCIÓN III 4to 2016'!I20</f>
        <v>0</v>
      </c>
      <c r="F24" s="250" t="e">
        <f t="shared" si="0"/>
        <v>#DIV/0!</v>
      </c>
      <c r="G24" s="248">
        <f>+'E R 3er 2016'!G24+E24</f>
        <v>0</v>
      </c>
      <c r="H24" s="251" t="e">
        <f t="shared" si="1"/>
        <v>#DIV/0!</v>
      </c>
    </row>
    <row r="25" spans="1:12" x14ac:dyDescent="0.2">
      <c r="A25" s="154"/>
      <c r="B25" s="558" t="s">
        <v>68</v>
      </c>
      <c r="C25" s="558"/>
      <c r="D25" s="558"/>
      <c r="E25" s="248">
        <f>+'FRACCIÓN III 4to 2016'!M20</f>
        <v>0</v>
      </c>
      <c r="F25" s="250" t="e">
        <f t="shared" si="0"/>
        <v>#DIV/0!</v>
      </c>
      <c r="G25" s="248">
        <f>+'E R 3er 2016'!G25+E25</f>
        <v>0</v>
      </c>
      <c r="H25" s="251" t="e">
        <f t="shared" si="1"/>
        <v>#DIV/0!</v>
      </c>
    </row>
    <row r="26" spans="1:12" x14ac:dyDescent="0.2">
      <c r="A26" s="154"/>
      <c r="B26" s="558" t="s">
        <v>69</v>
      </c>
      <c r="C26" s="558"/>
      <c r="D26" s="558"/>
      <c r="E26" s="248">
        <f>+'FRACCIÓN III 4to 2016'!Q20</f>
        <v>0</v>
      </c>
      <c r="F26" s="250" t="e">
        <f t="shared" si="0"/>
        <v>#DIV/0!</v>
      </c>
      <c r="G26" s="248">
        <f>+'E R 3er 2016'!G26+E26</f>
        <v>0</v>
      </c>
      <c r="H26" s="251" t="e">
        <f t="shared" si="1"/>
        <v>#DIV/0!</v>
      </c>
    </row>
    <row r="27" spans="1:12" x14ac:dyDescent="0.2">
      <c r="A27" s="154"/>
      <c r="B27" s="558" t="s">
        <v>63</v>
      </c>
      <c r="C27" s="558"/>
      <c r="D27" s="558"/>
      <c r="E27" s="248">
        <f>+'FRACCIÓN III 4to 2016'!U20</f>
        <v>0</v>
      </c>
      <c r="F27" s="250" t="e">
        <f t="shared" si="0"/>
        <v>#DIV/0!</v>
      </c>
      <c r="G27" s="248">
        <f>+'E R 3er 2016'!G27+E27</f>
        <v>0</v>
      </c>
      <c r="H27" s="251" t="e">
        <f t="shared" si="1"/>
        <v>#DIV/0!</v>
      </c>
      <c r="J27" s="254"/>
      <c r="K27" s="254"/>
      <c r="L27" s="254"/>
    </row>
    <row r="28" spans="1:12" x14ac:dyDescent="0.2">
      <c r="A28" s="154"/>
      <c r="B28" s="557"/>
      <c r="C28" s="557"/>
      <c r="D28" s="557"/>
      <c r="E28" s="248"/>
      <c r="F28" s="250" t="e">
        <f t="shared" si="0"/>
        <v>#DIV/0!</v>
      </c>
      <c r="G28" s="248">
        <f>+'E R 3er 2016'!G28+E28</f>
        <v>0</v>
      </c>
      <c r="H28" s="251" t="e">
        <f t="shared" si="1"/>
        <v>#DIV/0!</v>
      </c>
    </row>
    <row r="29" spans="1:12" x14ac:dyDescent="0.2">
      <c r="A29" s="154"/>
      <c r="B29" s="153"/>
      <c r="C29" s="153"/>
      <c r="D29" s="153"/>
      <c r="E29" s="248"/>
      <c r="F29" s="250" t="e">
        <f t="shared" si="0"/>
        <v>#DIV/0!</v>
      </c>
      <c r="G29" s="248">
        <f>+'E R 3er 2016'!G29+E29</f>
        <v>0</v>
      </c>
      <c r="H29" s="251" t="e">
        <f t="shared" si="1"/>
        <v>#DIV/0!</v>
      </c>
    </row>
    <row r="30" spans="1:12" x14ac:dyDescent="0.2">
      <c r="A30" s="154"/>
      <c r="B30" s="153"/>
      <c r="C30" s="153"/>
      <c r="D30" s="153"/>
      <c r="E30" s="248"/>
      <c r="F30" s="250" t="e">
        <f t="shared" si="0"/>
        <v>#DIV/0!</v>
      </c>
      <c r="G30" s="248">
        <f>+'E R 3er 2016'!G30+E30</f>
        <v>0</v>
      </c>
      <c r="H30" s="251" t="e">
        <f t="shared" si="1"/>
        <v>#DIV/0!</v>
      </c>
    </row>
    <row r="31" spans="1:12" x14ac:dyDescent="0.2">
      <c r="A31" s="154"/>
      <c r="B31" s="153"/>
      <c r="C31" s="153"/>
      <c r="D31" s="153"/>
      <c r="E31" s="248"/>
      <c r="F31" s="250" t="e">
        <f t="shared" si="0"/>
        <v>#DIV/0!</v>
      </c>
      <c r="G31" s="248">
        <f>+'E R 3er 2016'!G31+E31</f>
        <v>0</v>
      </c>
      <c r="H31" s="251" t="e">
        <f t="shared" si="1"/>
        <v>#DIV/0!</v>
      </c>
    </row>
    <row r="32" spans="1:12" x14ac:dyDescent="0.2">
      <c r="A32" s="154"/>
      <c r="B32" s="153"/>
      <c r="C32" s="153"/>
      <c r="D32" s="153"/>
      <c r="E32" s="248"/>
      <c r="F32" s="250"/>
      <c r="G32" s="248"/>
      <c r="H32" s="251"/>
    </row>
    <row r="33" spans="1:10" ht="13.5" thickBot="1" x14ac:dyDescent="0.25">
      <c r="A33" s="559" t="s">
        <v>70</v>
      </c>
      <c r="B33" s="560"/>
      <c r="C33" s="560"/>
      <c r="D33" s="560"/>
      <c r="E33" s="252">
        <f>+E22+E23+E24++E25+E26+E27+E28+E29+E30+E31</f>
        <v>0</v>
      </c>
      <c r="F33" s="250">
        <v>1</v>
      </c>
      <c r="G33" s="252">
        <f>+G22+G23+G24+G25+G26+G27+G28+G29+G30+G31</f>
        <v>0</v>
      </c>
      <c r="H33" s="251">
        <v>1</v>
      </c>
      <c r="J33" s="254"/>
    </row>
    <row r="34" spans="1:10" ht="13.5" thickTop="1" x14ac:dyDescent="0.2">
      <c r="A34" s="154"/>
      <c r="B34" s="153"/>
      <c r="C34" s="153"/>
      <c r="D34" s="153"/>
      <c r="E34" s="153"/>
      <c r="F34" s="153"/>
      <c r="G34" s="153"/>
      <c r="H34" s="251"/>
    </row>
    <row r="35" spans="1:10" x14ac:dyDescent="0.2">
      <c r="A35" s="154"/>
      <c r="B35" s="153"/>
      <c r="C35" s="153"/>
      <c r="D35" s="153"/>
      <c r="E35" s="153"/>
      <c r="F35" s="153"/>
      <c r="G35" s="153"/>
      <c r="H35" s="251"/>
    </row>
    <row r="36" spans="1:10" ht="13.5" thickBot="1" x14ac:dyDescent="0.25">
      <c r="A36" s="559" t="s">
        <v>157</v>
      </c>
      <c r="B36" s="560"/>
      <c r="C36" s="560"/>
      <c r="D36" s="155"/>
      <c r="E36" s="255">
        <f>+E18-E33</f>
        <v>0</v>
      </c>
      <c r="F36" s="153"/>
      <c r="G36" s="252">
        <f>+G18-G33</f>
        <v>0</v>
      </c>
      <c r="H36" s="251"/>
    </row>
    <row r="37" spans="1:10" ht="13.5" thickTop="1" x14ac:dyDescent="0.2">
      <c r="A37" s="154"/>
      <c r="B37" s="153"/>
      <c r="C37" s="153"/>
      <c r="D37" s="153"/>
      <c r="E37" s="153"/>
      <c r="F37" s="153"/>
      <c r="G37" s="153"/>
      <c r="H37" s="251"/>
    </row>
    <row r="38" spans="1:10" x14ac:dyDescent="0.2">
      <c r="A38" s="154"/>
      <c r="B38" s="153"/>
      <c r="C38" s="153"/>
      <c r="D38" s="153"/>
      <c r="E38" s="153"/>
      <c r="F38" s="153"/>
      <c r="G38" s="153"/>
      <c r="H38" s="158"/>
    </row>
    <row r="39" spans="1:10" x14ac:dyDescent="0.2">
      <c r="A39" s="154"/>
      <c r="B39" s="153"/>
      <c r="C39" s="153"/>
      <c r="D39" s="153"/>
      <c r="E39" s="153"/>
      <c r="F39" s="153"/>
      <c r="G39" s="153"/>
      <c r="H39" s="158"/>
    </row>
    <row r="40" spans="1:10" x14ac:dyDescent="0.2">
      <c r="A40" s="154"/>
      <c r="B40" s="153"/>
      <c r="C40" s="153"/>
      <c r="D40" s="153"/>
      <c r="E40" s="153"/>
      <c r="F40" s="153"/>
      <c r="G40" s="153"/>
      <c r="H40" s="158"/>
    </row>
    <row r="41" spans="1:10" x14ac:dyDescent="0.2">
      <c r="A41" s="154"/>
      <c r="B41" s="153"/>
      <c r="C41" s="153"/>
      <c r="D41" s="153"/>
      <c r="E41" s="153"/>
      <c r="F41" s="153"/>
      <c r="G41" s="153"/>
      <c r="H41" s="158"/>
    </row>
    <row r="42" spans="1:10" x14ac:dyDescent="0.2">
      <c r="A42" s="154"/>
      <c r="B42" s="153"/>
      <c r="C42" s="153"/>
      <c r="D42" s="153"/>
      <c r="E42" s="153"/>
      <c r="F42" s="153"/>
      <c r="G42" s="153"/>
      <c r="H42" s="158"/>
    </row>
    <row r="43" spans="1:10" x14ac:dyDescent="0.2">
      <c r="A43" s="154"/>
      <c r="B43" s="562" t="s">
        <v>156</v>
      </c>
      <c r="C43" s="562"/>
      <c r="D43" s="562"/>
      <c r="E43" s="562" t="s">
        <v>71</v>
      </c>
      <c r="F43" s="562"/>
      <c r="G43" s="562"/>
      <c r="H43" s="158"/>
    </row>
    <row r="44" spans="1:10" x14ac:dyDescent="0.2">
      <c r="A44" s="154"/>
      <c r="B44" s="153"/>
      <c r="C44" s="153"/>
      <c r="D44" s="153"/>
      <c r="E44" s="153"/>
      <c r="F44" s="153"/>
      <c r="G44" s="153"/>
      <c r="H44" s="158"/>
    </row>
    <row r="45" spans="1:10" x14ac:dyDescent="0.2">
      <c r="A45" s="154"/>
      <c r="B45" s="153"/>
      <c r="C45" s="153"/>
      <c r="D45" s="153"/>
      <c r="E45" s="153"/>
      <c r="F45" s="153"/>
      <c r="G45" s="153"/>
      <c r="H45" s="158"/>
    </row>
    <row r="46" spans="1:10" x14ac:dyDescent="0.2">
      <c r="A46" s="154"/>
      <c r="B46" s="153"/>
      <c r="C46" s="153"/>
      <c r="D46" s="153"/>
      <c r="E46" s="153"/>
      <c r="F46" s="153"/>
      <c r="G46" s="153"/>
      <c r="H46" s="158"/>
    </row>
    <row r="47" spans="1:10" x14ac:dyDescent="0.2">
      <c r="A47" s="154"/>
      <c r="B47" s="153"/>
      <c r="C47" s="153"/>
      <c r="D47" s="153"/>
      <c r="E47" s="153"/>
      <c r="F47" s="153"/>
      <c r="G47" s="153"/>
      <c r="H47" s="158"/>
    </row>
    <row r="48" spans="1:10" x14ac:dyDescent="0.2">
      <c r="A48" s="154"/>
      <c r="B48" s="153"/>
      <c r="C48" s="153"/>
      <c r="D48" s="153"/>
      <c r="E48" s="153"/>
      <c r="F48" s="153"/>
      <c r="G48" s="153"/>
      <c r="H48" s="158"/>
    </row>
    <row r="49" spans="1:8" x14ac:dyDescent="0.2">
      <c r="A49" s="154"/>
      <c r="B49" s="153"/>
      <c r="C49" s="153"/>
      <c r="D49" s="153"/>
      <c r="E49" s="153"/>
      <c r="F49" s="153"/>
      <c r="G49" s="153"/>
      <c r="H49" s="158"/>
    </row>
    <row r="50" spans="1:8" ht="13.5" thickBot="1" x14ac:dyDescent="0.25">
      <c r="A50" s="188"/>
      <c r="B50" s="189"/>
      <c r="C50" s="189"/>
      <c r="D50" s="189"/>
      <c r="E50" s="189"/>
      <c r="F50" s="189"/>
      <c r="G50" s="189"/>
      <c r="H50" s="190"/>
    </row>
    <row r="51" spans="1:8" s="153" customFormat="1" x14ac:dyDescent="0.2">
      <c r="A51" s="147"/>
      <c r="B51" s="147"/>
      <c r="C51" s="147"/>
      <c r="D51" s="147"/>
      <c r="E51" s="147"/>
      <c r="F51" s="147"/>
      <c r="G51" s="147"/>
      <c r="H51" s="147"/>
    </row>
  </sheetData>
  <mergeCells count="23">
    <mergeCell ref="E43:G43"/>
    <mergeCell ref="B23:D23"/>
    <mergeCell ref="A9:B9"/>
    <mergeCell ref="B11:C11"/>
    <mergeCell ref="B13:C13"/>
    <mergeCell ref="B22:C22"/>
    <mergeCell ref="E8:E9"/>
    <mergeCell ref="B15:C15"/>
    <mergeCell ref="A18:D18"/>
    <mergeCell ref="A21:B21"/>
    <mergeCell ref="B43:D43"/>
    <mergeCell ref="B25:D25"/>
    <mergeCell ref="B26:D26"/>
    <mergeCell ref="B27:D27"/>
    <mergeCell ref="B28:D28"/>
    <mergeCell ref="A33:D33"/>
    <mergeCell ref="A36:C36"/>
    <mergeCell ref="C2:H2"/>
    <mergeCell ref="C3:H3"/>
    <mergeCell ref="C4:H4"/>
    <mergeCell ref="A1:B4"/>
    <mergeCell ref="G8:G9"/>
    <mergeCell ref="A6:H6"/>
  </mergeCells>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5"/>
  <sheetViews>
    <sheetView tabSelected="1" zoomScale="130" zoomScaleNormal="130" workbookViewId="0">
      <selection activeCell="F5" sqref="F5"/>
    </sheetView>
  </sheetViews>
  <sheetFormatPr baseColWidth="10" defaultRowHeight="12.75" x14ac:dyDescent="0.2"/>
  <cols>
    <col min="1" max="2" width="2.85546875" customWidth="1"/>
    <col min="3" max="9" width="21.140625" customWidth="1"/>
    <col min="10" max="10" width="2.85546875" customWidth="1"/>
    <col min="11" max="19" width="2.28515625" customWidth="1"/>
  </cols>
  <sheetData>
    <row r="1" spans="2:10" ht="13.5" thickBot="1" x14ac:dyDescent="0.25"/>
    <row r="2" spans="2:10" ht="13.5" thickTop="1" x14ac:dyDescent="0.2">
      <c r="B2" s="372"/>
      <c r="C2" s="373"/>
      <c r="D2" s="373"/>
      <c r="E2" s="373"/>
      <c r="F2" s="373"/>
      <c r="G2" s="373"/>
      <c r="H2" s="373"/>
      <c r="I2" s="373"/>
      <c r="J2" s="374"/>
    </row>
    <row r="3" spans="2:10" ht="250.5" customHeight="1" x14ac:dyDescent="0.2">
      <c r="B3" s="375"/>
      <c r="C3" s="380" t="s">
        <v>191</v>
      </c>
      <c r="D3" s="381"/>
      <c r="E3" s="381"/>
      <c r="F3" s="381"/>
      <c r="G3" s="381"/>
      <c r="H3" s="381"/>
      <c r="I3" s="381"/>
      <c r="J3" s="376"/>
    </row>
    <row r="4" spans="2:10" ht="13.5" thickBot="1" x14ac:dyDescent="0.25">
      <c r="B4" s="377"/>
      <c r="C4" s="378"/>
      <c r="D4" s="378"/>
      <c r="E4" s="378"/>
      <c r="F4" s="378"/>
      <c r="G4" s="378"/>
      <c r="H4" s="378"/>
      <c r="I4" s="378"/>
      <c r="J4" s="379"/>
    </row>
    <row r="5" spans="2:10" ht="13.5" thickTop="1" x14ac:dyDescent="0.2"/>
  </sheetData>
  <mergeCells count="1">
    <mergeCell ref="C3:I3"/>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53"/>
  <sheetViews>
    <sheetView zoomScale="90" zoomScaleNormal="90" workbookViewId="0">
      <selection activeCell="B2" sqref="B2:T2"/>
    </sheetView>
  </sheetViews>
  <sheetFormatPr baseColWidth="10" defaultColWidth="11.42578125" defaultRowHeight="12.75" x14ac:dyDescent="0.2"/>
  <cols>
    <col min="1" max="2" width="11.42578125" style="121"/>
    <col min="3" max="3" width="20.28515625" style="121" customWidth="1"/>
    <col min="4" max="18" width="11.42578125" style="121"/>
    <col min="19" max="19" width="1.85546875" style="121" customWidth="1"/>
    <col min="20" max="20" width="11.42578125" style="121" customWidth="1"/>
    <col min="21" max="28" width="2.42578125" style="121" customWidth="1"/>
    <col min="29" max="16384" width="11.42578125" style="121"/>
  </cols>
  <sheetData>
    <row r="1" spans="2:20" ht="26.25" x14ac:dyDescent="0.4">
      <c r="B1" s="403" t="str">
        <f>CONCATENATE("HOJA DE TRABAJO DE",VLOOKUP(B2,Hoja1!$B$1:$E$14,4,FALSE))</f>
        <v>HOJA DE TRABAJO DE</v>
      </c>
      <c r="C1" s="403"/>
      <c r="D1" s="403"/>
      <c r="E1" s="403"/>
      <c r="F1" s="403"/>
      <c r="G1" s="403"/>
      <c r="H1" s="403"/>
      <c r="I1" s="403"/>
      <c r="J1" s="403"/>
      <c r="K1" s="403"/>
      <c r="L1" s="403"/>
      <c r="M1" s="403"/>
      <c r="N1" s="403"/>
      <c r="O1" s="403"/>
      <c r="P1" s="403"/>
      <c r="Q1" s="403"/>
      <c r="R1" s="403"/>
      <c r="S1" s="403"/>
      <c r="T1" s="403"/>
    </row>
    <row r="2" spans="2:20" ht="26.25" x14ac:dyDescent="0.4">
      <c r="B2" s="410" t="s">
        <v>187</v>
      </c>
      <c r="C2" s="410"/>
      <c r="D2" s="410"/>
      <c r="E2" s="410"/>
      <c r="F2" s="410"/>
      <c r="G2" s="410"/>
      <c r="H2" s="410"/>
      <c r="I2" s="410"/>
      <c r="J2" s="410"/>
      <c r="K2" s="410"/>
      <c r="L2" s="410"/>
      <c r="M2" s="410"/>
      <c r="N2" s="410"/>
      <c r="O2" s="410"/>
      <c r="P2" s="410"/>
      <c r="Q2" s="410"/>
      <c r="R2" s="410"/>
      <c r="S2" s="410"/>
      <c r="T2" s="410"/>
    </row>
    <row r="3" spans="2:20" ht="26.25" x14ac:dyDescent="0.4">
      <c r="B3" s="191"/>
      <c r="C3" s="191"/>
      <c r="D3" s="191"/>
      <c r="E3" s="191"/>
      <c r="F3" s="191"/>
      <c r="G3" s="191"/>
      <c r="H3" s="191"/>
      <c r="I3" s="191"/>
      <c r="J3" s="191"/>
      <c r="K3" s="191"/>
      <c r="L3" s="191"/>
      <c r="M3" s="191"/>
      <c r="N3" s="191"/>
      <c r="O3" s="191"/>
      <c r="P3" s="191"/>
      <c r="Q3" s="191"/>
      <c r="R3" s="191"/>
      <c r="S3" s="191"/>
      <c r="T3" s="191"/>
    </row>
    <row r="4" spans="2:20" x14ac:dyDescent="0.2">
      <c r="B4" s="398" t="s">
        <v>164</v>
      </c>
      <c r="C4" s="399"/>
      <c r="D4" s="399"/>
      <c r="E4" s="399"/>
      <c r="F4" s="399"/>
      <c r="G4" s="399"/>
      <c r="H4" s="399"/>
      <c r="I4" s="399"/>
      <c r="J4" s="399"/>
      <c r="K4" s="399"/>
      <c r="L4" s="399"/>
      <c r="M4" s="399"/>
      <c r="N4" s="399"/>
      <c r="O4" s="399"/>
      <c r="P4" s="399"/>
      <c r="Q4" s="399"/>
      <c r="R4" s="399"/>
      <c r="S4" s="399"/>
      <c r="T4" s="399"/>
    </row>
    <row r="6" spans="2:20" ht="36.75" customHeight="1" x14ac:dyDescent="0.2">
      <c r="H6" s="404" t="s">
        <v>41</v>
      </c>
      <c r="I6" s="408" t="s">
        <v>168</v>
      </c>
      <c r="J6" s="409"/>
      <c r="K6" s="409"/>
      <c r="L6" s="404" t="s">
        <v>41</v>
      </c>
    </row>
    <row r="7" spans="2:20" ht="62.25" customHeight="1" x14ac:dyDescent="0.2">
      <c r="H7" s="405"/>
      <c r="I7" s="70" t="str">
        <f>+B29</f>
        <v>APOYO A CENTROS Y ORGANIZACIONES DE EDUCACIÓN (Subsidio Federal)</v>
      </c>
      <c r="J7" s="71" t="str">
        <f>+B32</f>
        <v>AAA</v>
      </c>
      <c r="K7" s="71" t="str">
        <f>+B35</f>
        <v>BBB</v>
      </c>
      <c r="L7" s="405"/>
    </row>
    <row r="8" spans="2:20" x14ac:dyDescent="0.2">
      <c r="H8" s="63" t="s">
        <v>29</v>
      </c>
      <c r="I8" s="62">
        <f>+D30</f>
        <v>0</v>
      </c>
      <c r="J8" s="1">
        <f>+D33</f>
        <v>0</v>
      </c>
      <c r="K8" s="13">
        <f>+D36</f>
        <v>0</v>
      </c>
      <c r="L8" s="68" t="s">
        <v>29</v>
      </c>
    </row>
    <row r="9" spans="2:20" x14ac:dyDescent="0.2">
      <c r="H9" s="64" t="s">
        <v>30</v>
      </c>
      <c r="I9" s="62">
        <f>+E30</f>
        <v>0</v>
      </c>
      <c r="J9" s="1">
        <f>+E33</f>
        <v>0</v>
      </c>
      <c r="K9" s="13">
        <f>+E36</f>
        <v>0</v>
      </c>
      <c r="L9" s="69" t="s">
        <v>30</v>
      </c>
    </row>
    <row r="10" spans="2:20" x14ac:dyDescent="0.2">
      <c r="H10" s="64" t="s">
        <v>31</v>
      </c>
      <c r="I10" s="62">
        <f>+F30</f>
        <v>0</v>
      </c>
      <c r="J10" s="1">
        <f>+F33</f>
        <v>0</v>
      </c>
      <c r="K10" s="13">
        <f>+F36</f>
        <v>0</v>
      </c>
      <c r="L10" s="69" t="s">
        <v>31</v>
      </c>
    </row>
    <row r="11" spans="2:20" x14ac:dyDescent="0.2">
      <c r="H11" s="64" t="s">
        <v>32</v>
      </c>
      <c r="I11" s="62">
        <f>+H30</f>
        <v>0</v>
      </c>
      <c r="J11" s="1">
        <f>+H33</f>
        <v>0</v>
      </c>
      <c r="K11" s="13">
        <f>+H36</f>
        <v>0</v>
      </c>
      <c r="L11" s="69" t="s">
        <v>32</v>
      </c>
    </row>
    <row r="12" spans="2:20" x14ac:dyDescent="0.2">
      <c r="H12" s="64" t="s">
        <v>33</v>
      </c>
      <c r="I12" s="62">
        <f>+I30</f>
        <v>0</v>
      </c>
      <c r="J12" s="1">
        <f>+I33</f>
        <v>0</v>
      </c>
      <c r="K12" s="13">
        <f>+I36</f>
        <v>0</v>
      </c>
      <c r="L12" s="69" t="s">
        <v>33</v>
      </c>
    </row>
    <row r="13" spans="2:20" x14ac:dyDescent="0.2">
      <c r="H13" s="64" t="s">
        <v>34</v>
      </c>
      <c r="I13" s="62">
        <f>+J30</f>
        <v>0</v>
      </c>
      <c r="J13" s="1">
        <f>+J33</f>
        <v>0</v>
      </c>
      <c r="K13" s="13">
        <f>+J36</f>
        <v>0</v>
      </c>
      <c r="L13" s="69" t="s">
        <v>34</v>
      </c>
    </row>
    <row r="14" spans="2:20" x14ac:dyDescent="0.2">
      <c r="H14" s="64" t="s">
        <v>35</v>
      </c>
      <c r="I14" s="192">
        <f>+L30</f>
        <v>0</v>
      </c>
      <c r="J14" s="193">
        <f>+L33</f>
        <v>0</v>
      </c>
      <c r="K14" s="194">
        <f>+L36</f>
        <v>0</v>
      </c>
      <c r="L14" s="69" t="s">
        <v>35</v>
      </c>
    </row>
    <row r="15" spans="2:20" x14ac:dyDescent="0.2">
      <c r="H15" s="64" t="s">
        <v>36</v>
      </c>
      <c r="I15" s="192">
        <f>+M30</f>
        <v>0</v>
      </c>
      <c r="J15" s="193">
        <f>+M33</f>
        <v>0</v>
      </c>
      <c r="K15" s="194">
        <f>+M36</f>
        <v>0</v>
      </c>
      <c r="L15" s="69" t="s">
        <v>36</v>
      </c>
    </row>
    <row r="16" spans="2:20" x14ac:dyDescent="0.2">
      <c r="H16" s="64" t="s">
        <v>37</v>
      </c>
      <c r="I16" s="192">
        <f>+N30</f>
        <v>0</v>
      </c>
      <c r="J16" s="193">
        <f>+N33</f>
        <v>0</v>
      </c>
      <c r="K16" s="194">
        <f>+N36</f>
        <v>0</v>
      </c>
      <c r="L16" s="69" t="s">
        <v>37</v>
      </c>
    </row>
    <row r="17" spans="1:21" x14ac:dyDescent="0.2">
      <c r="H17" s="64" t="s">
        <v>38</v>
      </c>
      <c r="I17" s="192">
        <f>+P30</f>
        <v>0</v>
      </c>
      <c r="J17" s="193">
        <f>+P33</f>
        <v>0</v>
      </c>
      <c r="K17" s="194">
        <f>+P36</f>
        <v>0</v>
      </c>
      <c r="L17" s="69" t="s">
        <v>38</v>
      </c>
    </row>
    <row r="18" spans="1:21" x14ac:dyDescent="0.2">
      <c r="H18" s="64" t="s">
        <v>39</v>
      </c>
      <c r="I18" s="192">
        <f>+Q30</f>
        <v>0</v>
      </c>
      <c r="J18" s="193">
        <f>+Q33</f>
        <v>0</v>
      </c>
      <c r="K18" s="194">
        <f>+Q36</f>
        <v>0</v>
      </c>
      <c r="L18" s="69" t="s">
        <v>39</v>
      </c>
    </row>
    <row r="19" spans="1:21" x14ac:dyDescent="0.2">
      <c r="H19" s="64" t="s">
        <v>40</v>
      </c>
      <c r="I19" s="192">
        <f>+R30</f>
        <v>0</v>
      </c>
      <c r="J19" s="193">
        <f>+R33</f>
        <v>0</v>
      </c>
      <c r="K19" s="194">
        <f>+R36</f>
        <v>0</v>
      </c>
      <c r="L19" s="69" t="s">
        <v>40</v>
      </c>
    </row>
    <row r="20" spans="1:21" x14ac:dyDescent="0.2">
      <c r="H20" s="195"/>
      <c r="I20" s="196"/>
      <c r="J20" s="197"/>
      <c r="K20" s="196"/>
      <c r="L20" s="198"/>
    </row>
    <row r="21" spans="1:21" x14ac:dyDescent="0.2">
      <c r="H21" s="199"/>
      <c r="I21" s="200">
        <f>SUM(I8:I19)</f>
        <v>0</v>
      </c>
      <c r="J21" s="200">
        <f t="shared" ref="J21:K21" si="0">SUM(J8:J19)</f>
        <v>0</v>
      </c>
      <c r="K21" s="200">
        <f t="shared" si="0"/>
        <v>0</v>
      </c>
      <c r="L21" s="193"/>
    </row>
    <row r="22" spans="1:21" x14ac:dyDescent="0.2">
      <c r="H22" s="199"/>
      <c r="I22" s="201" t="s">
        <v>18</v>
      </c>
      <c r="J22" s="201" t="s">
        <v>18</v>
      </c>
      <c r="K22" s="201" t="s">
        <v>18</v>
      </c>
      <c r="L22" s="201"/>
      <c r="M22" s="201"/>
      <c r="N22" s="1"/>
      <c r="O22" s="201"/>
      <c r="P22" s="201"/>
      <c r="Q22" s="3"/>
    </row>
    <row r="23" spans="1:21" ht="13.5" thickBot="1" x14ac:dyDescent="0.25">
      <c r="H23" s="199"/>
      <c r="I23" s="202"/>
      <c r="J23" s="72"/>
      <c r="K23" s="371" t="s">
        <v>190</v>
      </c>
      <c r="L23" s="4">
        <f>+I21+J21+K21</f>
        <v>0</v>
      </c>
      <c r="M23" s="73"/>
      <c r="Q23" s="1"/>
    </row>
    <row r="24" spans="1:21" ht="13.5" thickTop="1" x14ac:dyDescent="0.2">
      <c r="C24" s="199"/>
      <c r="D24" s="202"/>
      <c r="E24" s="202"/>
      <c r="F24" s="202"/>
      <c r="G24" s="202"/>
      <c r="H24" s="202"/>
      <c r="I24" s="2"/>
      <c r="J24" s="199"/>
      <c r="K24" s="11"/>
      <c r="L24" s="11"/>
      <c r="M24" s="11"/>
      <c r="N24" s="11"/>
      <c r="O24" s="11"/>
      <c r="P24" s="12"/>
      <c r="Q24" s="1"/>
    </row>
    <row r="25" spans="1:21" x14ac:dyDescent="0.2">
      <c r="B25" s="398" t="s">
        <v>165</v>
      </c>
      <c r="C25" s="399"/>
      <c r="D25" s="399"/>
      <c r="E25" s="399"/>
      <c r="F25" s="399"/>
      <c r="G25" s="399"/>
      <c r="H25" s="399"/>
      <c r="I25" s="399"/>
      <c r="J25" s="399"/>
      <c r="K25" s="399"/>
      <c r="L25" s="399"/>
      <c r="M25" s="399"/>
      <c r="N25" s="399"/>
      <c r="O25" s="399"/>
      <c r="P25" s="399"/>
      <c r="Q25" s="399"/>
      <c r="R25" s="399"/>
      <c r="S25" s="399"/>
      <c r="T25" s="399"/>
    </row>
    <row r="27" spans="1:21" ht="24" customHeight="1" x14ac:dyDescent="0.2">
      <c r="A27" s="160" t="s">
        <v>58</v>
      </c>
      <c r="B27" s="406" t="s">
        <v>166</v>
      </c>
      <c r="C27" s="407"/>
      <c r="D27" s="400" t="s">
        <v>83</v>
      </c>
      <c r="E27" s="401"/>
      <c r="F27" s="402"/>
      <c r="H27" s="400" t="s">
        <v>84</v>
      </c>
      <c r="I27" s="401"/>
      <c r="J27" s="402"/>
      <c r="L27" s="400" t="s">
        <v>85</v>
      </c>
      <c r="M27" s="401"/>
      <c r="N27" s="402"/>
      <c r="P27" s="400" t="s">
        <v>86</v>
      </c>
      <c r="Q27" s="401"/>
      <c r="R27" s="402"/>
    </row>
    <row r="28" spans="1:21" x14ac:dyDescent="0.2">
      <c r="A28" s="203"/>
      <c r="D28" s="204" t="s">
        <v>29</v>
      </c>
      <c r="E28" s="205" t="s">
        <v>30</v>
      </c>
      <c r="F28" s="205" t="s">
        <v>31</v>
      </c>
      <c r="H28" s="206" t="s">
        <v>32</v>
      </c>
      <c r="I28" s="206" t="s">
        <v>33</v>
      </c>
      <c r="J28" s="206" t="s">
        <v>34</v>
      </c>
      <c r="L28" s="206" t="s">
        <v>35</v>
      </c>
      <c r="M28" s="206" t="s">
        <v>36</v>
      </c>
      <c r="N28" s="206" t="s">
        <v>37</v>
      </c>
      <c r="P28" s="206" t="s">
        <v>38</v>
      </c>
      <c r="Q28" s="206" t="s">
        <v>39</v>
      </c>
      <c r="R28" s="206" t="s">
        <v>40</v>
      </c>
    </row>
    <row r="29" spans="1:21" s="145" customFormat="1" ht="24" customHeight="1" x14ac:dyDescent="0.2">
      <c r="A29" s="207" t="str">
        <f>+C48</f>
        <v>U080</v>
      </c>
      <c r="B29" s="394" t="str">
        <f>+D48</f>
        <v>APOYO A CENTROS Y ORGANIZACIONES DE EDUCACIÓN (Subsidio Federal)</v>
      </c>
      <c r="C29" s="395"/>
      <c r="D29" s="208">
        <f>+D30</f>
        <v>0</v>
      </c>
      <c r="E29" s="208">
        <f>+D29+E30</f>
        <v>0</v>
      </c>
      <c r="F29" s="208">
        <f>+E29+F30</f>
        <v>0</v>
      </c>
      <c r="G29" s="209"/>
      <c r="H29" s="210">
        <f>+F29+H30</f>
        <v>0</v>
      </c>
      <c r="I29" s="210">
        <f>+H29+I30</f>
        <v>0</v>
      </c>
      <c r="J29" s="210">
        <f>+I29+J30</f>
        <v>0</v>
      </c>
      <c r="K29" s="211"/>
      <c r="L29" s="212">
        <f>+K30+L30</f>
        <v>0</v>
      </c>
      <c r="M29" s="212">
        <f>+L29+M30</f>
        <v>0</v>
      </c>
      <c r="N29" s="212">
        <f>+M29+N30</f>
        <v>0</v>
      </c>
      <c r="O29" s="213"/>
      <c r="P29" s="214">
        <f>+N29+P30</f>
        <v>0</v>
      </c>
      <c r="Q29" s="214">
        <f>+P29+Q30</f>
        <v>0</v>
      </c>
      <c r="R29" s="214">
        <f>+Q29+R30</f>
        <v>0</v>
      </c>
      <c r="S29" s="138"/>
      <c r="T29" s="139"/>
    </row>
    <row r="30" spans="1:21" s="145" customFormat="1" ht="11.25" x14ac:dyDescent="0.2">
      <c r="A30" s="215"/>
      <c r="C30" s="216" t="s">
        <v>20</v>
      </c>
      <c r="D30" s="217">
        <v>0</v>
      </c>
      <c r="E30" s="217">
        <v>0</v>
      </c>
      <c r="F30" s="217">
        <v>0</v>
      </c>
      <c r="G30" s="217">
        <f>+D30+E30+F30</f>
        <v>0</v>
      </c>
      <c r="H30" s="217">
        <v>0</v>
      </c>
      <c r="I30" s="217">
        <v>0</v>
      </c>
      <c r="J30" s="217">
        <v>0</v>
      </c>
      <c r="K30" s="217">
        <f>+G30+H30+I30+J30</f>
        <v>0</v>
      </c>
      <c r="L30" s="217">
        <v>0</v>
      </c>
      <c r="M30" s="217">
        <v>0</v>
      </c>
      <c r="N30" s="217">
        <v>0</v>
      </c>
      <c r="O30" s="218">
        <f>+K30+L30+M30+N30</f>
        <v>0</v>
      </c>
      <c r="P30" s="217">
        <v>0</v>
      </c>
      <c r="Q30" s="217">
        <v>0</v>
      </c>
      <c r="R30" s="217">
        <v>0</v>
      </c>
      <c r="S30" s="139"/>
      <c r="T30" s="220">
        <f>+O30+P30+Q30+R30</f>
        <v>0</v>
      </c>
      <c r="U30" s="145" t="s">
        <v>18</v>
      </c>
    </row>
    <row r="31" spans="1:21" s="145" customFormat="1" ht="8.25" customHeight="1" x14ac:dyDescent="0.2">
      <c r="A31" s="221"/>
      <c r="B31" s="222"/>
      <c r="C31" s="222"/>
      <c r="D31" s="223"/>
      <c r="E31" s="139"/>
      <c r="F31" s="139"/>
      <c r="G31" s="139"/>
      <c r="H31" s="138"/>
      <c r="I31" s="138"/>
      <c r="J31" s="138"/>
      <c r="K31" s="138"/>
      <c r="L31" s="224"/>
      <c r="M31" s="224"/>
      <c r="N31" s="224"/>
      <c r="O31" s="224"/>
      <c r="P31" s="138"/>
      <c r="Q31" s="138"/>
      <c r="R31" s="138"/>
      <c r="S31" s="139"/>
      <c r="T31" s="225"/>
    </row>
    <row r="32" spans="1:21" s="145" customFormat="1" ht="11.25" x14ac:dyDescent="0.2">
      <c r="A32" s="207" t="str">
        <f>IF(C49="","",C49)</f>
        <v/>
      </c>
      <c r="B32" s="396" t="str">
        <f>IF(D49="","",D49)</f>
        <v>AAA</v>
      </c>
      <c r="C32" s="397"/>
      <c r="D32" s="226">
        <f>+D33</f>
        <v>0</v>
      </c>
      <c r="E32" s="226">
        <f>+D32+E33</f>
        <v>0</v>
      </c>
      <c r="F32" s="226">
        <f>+E32+F33</f>
        <v>0</v>
      </c>
      <c r="G32" s="139"/>
      <c r="H32" s="227">
        <f>+F32+H33</f>
        <v>0</v>
      </c>
      <c r="I32" s="227">
        <f>+H32+I33</f>
        <v>0</v>
      </c>
      <c r="J32" s="227">
        <f>+I32+J33</f>
        <v>0</v>
      </c>
      <c r="K32" s="138"/>
      <c r="L32" s="228">
        <f>+J32+L33</f>
        <v>0</v>
      </c>
      <c r="M32" s="228">
        <f>+L32+M33</f>
        <v>0</v>
      </c>
      <c r="N32" s="228">
        <f>+M32+N33</f>
        <v>0</v>
      </c>
      <c r="O32" s="224"/>
      <c r="P32" s="229">
        <f>+N32+P33</f>
        <v>0</v>
      </c>
      <c r="Q32" s="229">
        <f>+P32+Q33</f>
        <v>0</v>
      </c>
      <c r="R32" s="229">
        <f>+Q32+R33</f>
        <v>0</v>
      </c>
      <c r="S32" s="138"/>
      <c r="T32" s="225"/>
    </row>
    <row r="33" spans="1:21" s="145" customFormat="1" ht="11.25" x14ac:dyDescent="0.2">
      <c r="A33" s="215"/>
      <c r="B33" s="156"/>
      <c r="C33" s="230" t="s">
        <v>20</v>
      </c>
      <c r="D33" s="217">
        <v>0</v>
      </c>
      <c r="E33" s="217">
        <v>0</v>
      </c>
      <c r="F33" s="217">
        <v>0</v>
      </c>
      <c r="G33" s="217">
        <f>+D32+E33+F33</f>
        <v>0</v>
      </c>
      <c r="H33" s="217">
        <v>0</v>
      </c>
      <c r="I33" s="217">
        <v>0</v>
      </c>
      <c r="J33" s="217">
        <v>0</v>
      </c>
      <c r="K33" s="217">
        <f>+G33+H33+I33+J33</f>
        <v>0</v>
      </c>
      <c r="L33" s="218">
        <v>0</v>
      </c>
      <c r="M33" s="218">
        <v>0</v>
      </c>
      <c r="N33" s="218">
        <v>0</v>
      </c>
      <c r="O33" s="218">
        <f>+K33+L33+M33+N33</f>
        <v>0</v>
      </c>
      <c r="P33" s="219">
        <v>0</v>
      </c>
      <c r="Q33" s="219">
        <v>0</v>
      </c>
      <c r="R33" s="219">
        <v>0</v>
      </c>
      <c r="S33" s="139"/>
      <c r="T33" s="220">
        <f>+O33+P33+Q33+R33</f>
        <v>0</v>
      </c>
      <c r="U33" s="145" t="s">
        <v>18</v>
      </c>
    </row>
    <row r="34" spans="1:21" s="145" customFormat="1" ht="11.25" x14ac:dyDescent="0.2">
      <c r="A34" s="215"/>
      <c r="B34" s="156"/>
      <c r="C34" s="156"/>
      <c r="D34" s="139"/>
      <c r="E34" s="139"/>
      <c r="F34" s="139"/>
      <c r="G34" s="139"/>
      <c r="H34" s="138"/>
      <c r="I34" s="138"/>
      <c r="J34" s="138"/>
      <c r="K34" s="138"/>
      <c r="L34" s="224"/>
      <c r="M34" s="224"/>
      <c r="N34" s="224"/>
      <c r="O34" s="224"/>
      <c r="P34" s="138"/>
      <c r="Q34" s="138"/>
      <c r="R34" s="138"/>
      <c r="S34" s="139"/>
      <c r="T34" s="225"/>
    </row>
    <row r="35" spans="1:21" s="145" customFormat="1" ht="11.25" x14ac:dyDescent="0.2">
      <c r="A35" s="207" t="str">
        <f>IF(C50="","",C50)</f>
        <v/>
      </c>
      <c r="B35" s="396" t="str">
        <f>IF(D50="","",D50)</f>
        <v>BBB</v>
      </c>
      <c r="C35" s="397"/>
      <c r="D35" s="226">
        <f>+D36</f>
        <v>0</v>
      </c>
      <c r="E35" s="226">
        <f>+D35+E36</f>
        <v>0</v>
      </c>
      <c r="F35" s="226">
        <f>+E35+F36</f>
        <v>0</v>
      </c>
      <c r="G35" s="139"/>
      <c r="H35" s="227">
        <f>+F35+H36</f>
        <v>0</v>
      </c>
      <c r="I35" s="227">
        <f>+H35+I36</f>
        <v>0</v>
      </c>
      <c r="J35" s="227">
        <f>+I35+J36</f>
        <v>0</v>
      </c>
      <c r="K35" s="138"/>
      <c r="L35" s="228">
        <f>+J35+L36</f>
        <v>0</v>
      </c>
      <c r="M35" s="228">
        <f>+L35+M36</f>
        <v>0</v>
      </c>
      <c r="N35" s="228">
        <f>+M35+N36</f>
        <v>0</v>
      </c>
      <c r="O35" s="224"/>
      <c r="P35" s="229">
        <f>+N35+P36</f>
        <v>0</v>
      </c>
      <c r="Q35" s="229">
        <f>+P35+Q36</f>
        <v>0</v>
      </c>
      <c r="R35" s="229">
        <f>+Q35+R36</f>
        <v>0</v>
      </c>
      <c r="S35" s="138"/>
      <c r="T35" s="225"/>
    </row>
    <row r="36" spans="1:21" s="145" customFormat="1" ht="11.25" x14ac:dyDescent="0.2">
      <c r="A36" s="215"/>
      <c r="B36" s="231"/>
      <c r="C36" s="232" t="s">
        <v>20</v>
      </c>
      <c r="D36" s="217">
        <v>0</v>
      </c>
      <c r="E36" s="217">
        <v>0</v>
      </c>
      <c r="F36" s="217">
        <v>0</v>
      </c>
      <c r="G36" s="217">
        <f>+D35+E36+F36</f>
        <v>0</v>
      </c>
      <c r="H36" s="217">
        <v>0</v>
      </c>
      <c r="I36" s="217">
        <v>0</v>
      </c>
      <c r="J36" s="217">
        <v>0</v>
      </c>
      <c r="K36" s="217">
        <f>+J35</f>
        <v>0</v>
      </c>
      <c r="L36" s="218">
        <v>0</v>
      </c>
      <c r="M36" s="218">
        <v>0</v>
      </c>
      <c r="N36" s="218">
        <v>0</v>
      </c>
      <c r="O36" s="218">
        <f>+K36+L36+M36+N36</f>
        <v>0</v>
      </c>
      <c r="P36" s="219">
        <v>0</v>
      </c>
      <c r="Q36" s="219">
        <v>0</v>
      </c>
      <c r="R36" s="219">
        <v>0</v>
      </c>
      <c r="S36" s="139"/>
      <c r="T36" s="220">
        <f>+O36+P36+Q36+R36</f>
        <v>0</v>
      </c>
      <c r="U36" s="145" t="s">
        <v>18</v>
      </c>
    </row>
    <row r="37" spans="1:21" s="145" customFormat="1" ht="11.25" x14ac:dyDescent="0.2">
      <c r="A37" s="233"/>
      <c r="B37" s="234"/>
      <c r="C37" s="235"/>
      <c r="D37" s="139"/>
      <c r="E37" s="139"/>
      <c r="F37" s="139"/>
      <c r="G37" s="139"/>
      <c r="H37" s="138"/>
      <c r="I37" s="138"/>
      <c r="J37" s="138"/>
      <c r="K37" s="138"/>
      <c r="L37" s="224"/>
      <c r="M37" s="224"/>
      <c r="N37" s="224"/>
      <c r="O37" s="224"/>
      <c r="P37" s="138"/>
      <c r="Q37" s="138"/>
      <c r="R37" s="138"/>
      <c r="S37" s="139"/>
      <c r="T37" s="225"/>
    </row>
    <row r="38" spans="1:21" s="145" customFormat="1" ht="11.25" x14ac:dyDescent="0.2">
      <c r="A38" s="215"/>
      <c r="B38" s="391" t="s">
        <v>22</v>
      </c>
      <c r="C38" s="392"/>
      <c r="D38" s="208">
        <f>+D29+D32+D35</f>
        <v>0</v>
      </c>
      <c r="E38" s="208">
        <f>+E29+E32+E35</f>
        <v>0</v>
      </c>
      <c r="F38" s="208">
        <f>+F29+F32+F35</f>
        <v>0</v>
      </c>
      <c r="G38" s="139"/>
      <c r="H38" s="208">
        <f>+H29+H32+H35</f>
        <v>0</v>
      </c>
      <c r="I38" s="208">
        <f>+I29+I32+I35</f>
        <v>0</v>
      </c>
      <c r="J38" s="208">
        <f>+J29+J32+J35</f>
        <v>0</v>
      </c>
      <c r="K38" s="138"/>
      <c r="L38" s="208">
        <f>+L29+L32+L35</f>
        <v>0</v>
      </c>
      <c r="M38" s="208">
        <f>+M29+M32+M35</f>
        <v>0</v>
      </c>
      <c r="N38" s="208">
        <f>+N29+N32+N35</f>
        <v>0</v>
      </c>
      <c r="O38" s="224"/>
      <c r="P38" s="208">
        <f>+P29+P32+P35</f>
        <v>0</v>
      </c>
      <c r="Q38" s="208">
        <f>+Q29+Q32+Q35</f>
        <v>0</v>
      </c>
      <c r="R38" s="208">
        <f>+R29+R32+R35</f>
        <v>0</v>
      </c>
      <c r="S38" s="139"/>
      <c r="T38" s="225"/>
    </row>
    <row r="39" spans="1:21" s="145" customFormat="1" ht="11.25" x14ac:dyDescent="0.2">
      <c r="A39" s="157"/>
      <c r="D39" s="139"/>
      <c r="E39" s="139"/>
      <c r="F39" s="139"/>
      <c r="G39" s="139"/>
      <c r="H39" s="138"/>
      <c r="I39" s="138"/>
      <c r="J39" s="138"/>
      <c r="K39" s="138"/>
      <c r="L39" s="224"/>
      <c r="M39" s="224"/>
      <c r="N39" s="224"/>
      <c r="O39" s="224"/>
      <c r="P39" s="138"/>
      <c r="Q39" s="138"/>
      <c r="R39" s="138"/>
      <c r="S39" s="139"/>
      <c r="T39" s="225"/>
    </row>
    <row r="40" spans="1:21" s="145" customFormat="1" ht="12" thickBot="1" x14ac:dyDescent="0.25">
      <c r="B40" s="393" t="s">
        <v>159</v>
      </c>
      <c r="C40" s="393"/>
      <c r="D40" s="139"/>
      <c r="E40" s="139"/>
      <c r="F40" s="139"/>
      <c r="G40" s="236">
        <f>+G30+G33+G36</f>
        <v>0</v>
      </c>
      <c r="H40" s="138"/>
      <c r="I40" s="138"/>
      <c r="J40" s="138"/>
      <c r="K40" s="236">
        <f>+K30+K33+K36</f>
        <v>0</v>
      </c>
      <c r="L40" s="224"/>
      <c r="M40" s="224"/>
      <c r="N40" s="224"/>
      <c r="O40" s="236">
        <f>+O30+O33+O36</f>
        <v>0</v>
      </c>
      <c r="P40" s="138"/>
      <c r="Q40" s="138"/>
      <c r="R40" s="138"/>
      <c r="S40" s="139"/>
      <c r="T40" s="237">
        <f>+T30+T33+T36</f>
        <v>0</v>
      </c>
    </row>
    <row r="41" spans="1:21" s="145" customFormat="1" ht="12" thickTop="1" x14ac:dyDescent="0.2">
      <c r="B41" s="238"/>
      <c r="C41" s="238"/>
      <c r="D41" s="139"/>
      <c r="E41" s="139"/>
      <c r="F41" s="139"/>
      <c r="G41" s="239"/>
      <c r="H41" s="138"/>
      <c r="I41" s="138"/>
      <c r="J41" s="138"/>
      <c r="K41" s="239"/>
      <c r="L41" s="224"/>
      <c r="M41" s="224"/>
      <c r="N41" s="224"/>
      <c r="O41" s="239"/>
      <c r="P41" s="138"/>
      <c r="Q41" s="138"/>
      <c r="R41" s="138"/>
      <c r="S41" s="139"/>
      <c r="T41" s="239"/>
    </row>
    <row r="42" spans="1:21" s="145" customFormat="1" ht="11.25" x14ac:dyDescent="0.2">
      <c r="B42" s="238"/>
      <c r="C42" s="238"/>
      <c r="D42" s="139"/>
      <c r="E42" s="139"/>
      <c r="F42" s="139"/>
      <c r="G42" s="239"/>
      <c r="H42" s="138"/>
      <c r="I42" s="138"/>
      <c r="J42" s="138"/>
      <c r="K42" s="239"/>
      <c r="L42" s="224"/>
      <c r="M42" s="224"/>
      <c r="N42" s="224"/>
      <c r="O42" s="239"/>
      <c r="P42" s="138"/>
      <c r="Q42" s="138"/>
      <c r="R42" s="138"/>
      <c r="S42" s="139"/>
      <c r="T42" s="239"/>
    </row>
    <row r="43" spans="1:21" ht="9.75" customHeight="1" x14ac:dyDescent="0.2">
      <c r="L43" s="224"/>
      <c r="M43" s="224"/>
      <c r="N43" s="224"/>
      <c r="O43" s="224"/>
    </row>
    <row r="44" spans="1:21" ht="9.75" customHeight="1" x14ac:dyDescent="0.2">
      <c r="L44" s="224"/>
      <c r="M44" s="224"/>
      <c r="N44" s="224"/>
      <c r="O44" s="224"/>
    </row>
    <row r="45" spans="1:21" x14ac:dyDescent="0.2">
      <c r="B45" s="240" t="s">
        <v>20</v>
      </c>
      <c r="C45" s="383" t="s">
        <v>104</v>
      </c>
      <c r="D45" s="384"/>
      <c r="E45" s="384"/>
      <c r="F45" s="384"/>
    </row>
    <row r="47" spans="1:21" x14ac:dyDescent="0.2">
      <c r="C47" s="241" t="s">
        <v>78</v>
      </c>
      <c r="D47" s="385" t="s">
        <v>98</v>
      </c>
      <c r="E47" s="386"/>
      <c r="F47" s="386"/>
      <c r="G47" s="386"/>
      <c r="H47" s="386"/>
      <c r="I47" s="386"/>
      <c r="J47" s="386"/>
      <c r="K47" s="386"/>
      <c r="L47" s="386"/>
      <c r="M47" s="386"/>
      <c r="N47" s="386"/>
      <c r="O47" s="386"/>
      <c r="P47" s="386"/>
      <c r="Q47" s="386"/>
      <c r="R47" s="387"/>
    </row>
    <row r="48" spans="1:21" x14ac:dyDescent="0.2">
      <c r="C48" s="242" t="s">
        <v>82</v>
      </c>
      <c r="D48" s="388" t="s">
        <v>101</v>
      </c>
      <c r="E48" s="389"/>
      <c r="F48" s="389"/>
      <c r="G48" s="389"/>
      <c r="H48" s="389"/>
      <c r="I48" s="389"/>
      <c r="J48" s="389"/>
      <c r="K48" s="389"/>
      <c r="L48" s="389"/>
      <c r="M48" s="389"/>
      <c r="N48" s="389"/>
      <c r="O48" s="389"/>
      <c r="P48" s="389"/>
      <c r="Q48" s="389"/>
      <c r="R48" s="390"/>
    </row>
    <row r="49" spans="3:18" x14ac:dyDescent="0.2">
      <c r="C49" s="66"/>
      <c r="D49" s="67" t="s">
        <v>102</v>
      </c>
      <c r="E49" s="243"/>
      <c r="F49" s="243"/>
      <c r="G49" s="243"/>
      <c r="H49" s="243"/>
      <c r="I49" s="243"/>
      <c r="J49" s="243"/>
      <c r="K49" s="243"/>
      <c r="L49" s="243"/>
      <c r="M49" s="243"/>
      <c r="N49" s="243"/>
      <c r="O49" s="243"/>
      <c r="P49" s="243"/>
      <c r="Q49" s="243"/>
      <c r="R49" s="244"/>
    </row>
    <row r="50" spans="3:18" x14ac:dyDescent="0.2">
      <c r="C50" s="66"/>
      <c r="D50" s="67" t="s">
        <v>103</v>
      </c>
      <c r="E50" s="243"/>
      <c r="F50" s="243"/>
      <c r="G50" s="243"/>
      <c r="H50" s="243"/>
      <c r="I50" s="243"/>
      <c r="J50" s="243"/>
      <c r="K50" s="243"/>
      <c r="L50" s="243"/>
      <c r="M50" s="243"/>
      <c r="N50" s="243"/>
      <c r="O50" s="243"/>
      <c r="P50" s="243"/>
      <c r="Q50" s="243"/>
      <c r="R50" s="244"/>
    </row>
    <row r="52" spans="3:18" x14ac:dyDescent="0.2">
      <c r="C52" s="382" t="s">
        <v>167</v>
      </c>
      <c r="D52" s="382"/>
      <c r="E52" s="382"/>
      <c r="F52" s="382"/>
      <c r="G52" s="382"/>
      <c r="H52" s="382"/>
      <c r="I52" s="382"/>
      <c r="J52" s="382"/>
      <c r="K52" s="382"/>
      <c r="L52" s="382"/>
      <c r="M52" s="382"/>
      <c r="N52" s="382"/>
      <c r="O52" s="382"/>
      <c r="P52" s="382"/>
      <c r="Q52" s="382"/>
      <c r="R52" s="382"/>
    </row>
    <row r="53" spans="3:18" x14ac:dyDescent="0.2">
      <c r="C53" s="382"/>
      <c r="D53" s="382"/>
      <c r="E53" s="382"/>
      <c r="F53" s="382"/>
      <c r="G53" s="382"/>
      <c r="H53" s="382"/>
      <c r="I53" s="382"/>
      <c r="J53" s="382"/>
      <c r="K53" s="382"/>
      <c r="L53" s="382"/>
      <c r="M53" s="382"/>
      <c r="N53" s="382"/>
      <c r="O53" s="382"/>
      <c r="P53" s="382"/>
      <c r="Q53" s="382"/>
      <c r="R53" s="382"/>
    </row>
  </sheetData>
  <mergeCells count="21">
    <mergeCell ref="B1:T1"/>
    <mergeCell ref="L27:N27"/>
    <mergeCell ref="P27:R27"/>
    <mergeCell ref="H6:H7"/>
    <mergeCell ref="H27:J27"/>
    <mergeCell ref="B27:C27"/>
    <mergeCell ref="B25:T25"/>
    <mergeCell ref="I6:K6"/>
    <mergeCell ref="L6:L7"/>
    <mergeCell ref="B2:T2"/>
    <mergeCell ref="B29:C29"/>
    <mergeCell ref="B32:C32"/>
    <mergeCell ref="B35:C35"/>
    <mergeCell ref="B4:T4"/>
    <mergeCell ref="D27:F27"/>
    <mergeCell ref="C52:R53"/>
    <mergeCell ref="C45:F45"/>
    <mergeCell ref="D47:R47"/>
    <mergeCell ref="D48:R48"/>
    <mergeCell ref="B38:C38"/>
    <mergeCell ref="B40:C40"/>
  </mergeCells>
  <pageMargins left="0.7" right="0.7" top="0.75" bottom="0.75" header="0.3" footer="0.3"/>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Hoja1!$B$1:$B$11</xm:f>
          </x14:formula1>
          <xm:sqref>B2:T2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G42"/>
  <sheetViews>
    <sheetView workbookViewId="0"/>
  </sheetViews>
  <sheetFormatPr baseColWidth="10" defaultRowHeight="12.75" x14ac:dyDescent="0.2"/>
  <cols>
    <col min="1" max="1" width="20.5703125" style="121" customWidth="1"/>
    <col min="2" max="2" width="22.42578125" style="121" customWidth="1"/>
    <col min="3" max="3" width="4" style="121" customWidth="1"/>
    <col min="4" max="6" width="12.28515625" style="121" customWidth="1"/>
    <col min="7" max="7" width="0.85546875" style="121" customWidth="1"/>
    <col min="8" max="8" width="16.7109375" style="121" customWidth="1"/>
    <col min="9" max="9" width="0.7109375" style="121" customWidth="1"/>
    <col min="10" max="12" width="11.42578125" style="121"/>
    <col min="13" max="13" width="0.85546875" style="121" customWidth="1"/>
    <col min="14" max="14" width="11.42578125" style="121"/>
    <col min="15" max="15" width="4" style="121" customWidth="1"/>
    <col min="16" max="16" width="0.85546875" style="121" customWidth="1"/>
    <col min="17" max="19" width="11.42578125" style="121"/>
    <col min="20" max="20" width="0.85546875" style="121" customWidth="1"/>
    <col min="21" max="21" width="11.42578125" style="121"/>
    <col min="22" max="22" width="3.28515625" style="121" customWidth="1"/>
    <col min="23" max="23" width="1" style="121" customWidth="1"/>
    <col min="24" max="26" width="11.42578125" style="121"/>
    <col min="27" max="27" width="0.5703125" style="121" customWidth="1"/>
    <col min="28" max="28" width="11.42578125" style="121"/>
    <col min="29" max="29" width="3.42578125" style="121" customWidth="1"/>
    <col min="30" max="30" width="1" style="121" customWidth="1"/>
    <col min="31" max="31" width="10.140625" style="5" customWidth="1"/>
    <col min="32" max="16384" width="11.42578125" style="121"/>
  </cols>
  <sheetData>
    <row r="1" spans="1:33" ht="15" customHeight="1" x14ac:dyDescent="0.2">
      <c r="A1" s="360" t="e">
        <f>CONCATENATE("RECURSOS FEDERALES QUE RECIBE ",VLOOKUP('HOJA DE TRABAJO DEL ORGANISMO'!B2,Hoja1!$B$2:$F$11,5,FALSE),'HOJA DE TRABAJO DEL ORGANISMO'!B2)</f>
        <v>#N/A</v>
      </c>
      <c r="B1" s="348"/>
      <c r="C1" s="348"/>
      <c r="D1" s="348"/>
      <c r="E1" s="348"/>
      <c r="F1" s="348"/>
      <c r="G1" s="348"/>
      <c r="H1" s="348"/>
      <c r="I1" s="348"/>
      <c r="J1" s="348"/>
      <c r="K1" s="348"/>
      <c r="L1" s="275"/>
      <c r="M1" s="275"/>
      <c r="N1" s="275"/>
      <c r="O1" s="275"/>
      <c r="P1" s="275"/>
      <c r="Q1" s="275"/>
      <c r="R1" s="275"/>
      <c r="S1" s="275"/>
      <c r="T1" s="275"/>
      <c r="U1" s="275"/>
      <c r="V1" s="275"/>
      <c r="W1" s="275"/>
      <c r="X1" s="275"/>
      <c r="Y1" s="275"/>
      <c r="Z1" s="275"/>
      <c r="AA1" s="275"/>
      <c r="AB1" s="275"/>
      <c r="AC1" s="275"/>
    </row>
    <row r="2" spans="1:33" ht="14.25" customHeight="1" x14ac:dyDescent="0.2">
      <c r="A2" s="358" t="s">
        <v>178</v>
      </c>
      <c r="B2" s="349"/>
      <c r="C2" s="349"/>
      <c r="D2" s="349"/>
      <c r="E2" s="349"/>
      <c r="F2" s="349"/>
      <c r="G2" s="349"/>
      <c r="H2" s="349"/>
      <c r="I2" s="359"/>
      <c r="J2" s="349"/>
      <c r="K2" s="356"/>
      <c r="L2" s="275"/>
      <c r="M2" s="275"/>
      <c r="N2" s="275"/>
      <c r="O2" s="275"/>
      <c r="P2" s="275"/>
      <c r="Q2" s="275"/>
      <c r="R2" s="275"/>
      <c r="S2" s="275"/>
      <c r="T2" s="275"/>
      <c r="U2" s="275"/>
      <c r="V2" s="275"/>
      <c r="W2" s="275"/>
      <c r="X2" s="275"/>
      <c r="Y2" s="275"/>
      <c r="Z2" s="275"/>
      <c r="AA2" s="275"/>
      <c r="AB2" s="275"/>
      <c r="AC2" s="275"/>
    </row>
    <row r="3" spans="1:33" ht="14.25" customHeight="1" x14ac:dyDescent="0.2">
      <c r="A3" s="359" t="s">
        <v>11</v>
      </c>
      <c r="B3" s="349"/>
      <c r="C3" s="350"/>
      <c r="D3" s="350"/>
      <c r="E3" s="350"/>
      <c r="F3" s="350"/>
      <c r="G3" s="350"/>
      <c r="H3" s="350"/>
      <c r="I3" s="356"/>
      <c r="J3" s="356"/>
      <c r="K3" s="357"/>
      <c r="L3" s="275"/>
      <c r="M3" s="275"/>
      <c r="N3" s="275"/>
      <c r="O3" s="275"/>
      <c r="P3" s="275"/>
      <c r="Q3" s="275"/>
      <c r="R3" s="275"/>
      <c r="S3" s="275"/>
      <c r="T3" s="275"/>
      <c r="U3" s="275"/>
      <c r="V3" s="275"/>
      <c r="W3" s="275"/>
      <c r="X3" s="275"/>
      <c r="Y3" s="275"/>
      <c r="Z3" s="275"/>
      <c r="AA3" s="275"/>
      <c r="AB3" s="275"/>
      <c r="AC3" s="275"/>
    </row>
    <row r="4" spans="1:33" ht="13.5" customHeight="1" x14ac:dyDescent="0.2">
      <c r="A4" s="351" t="s">
        <v>1</v>
      </c>
      <c r="B4" s="351"/>
      <c r="C4" s="352"/>
      <c r="D4" s="352"/>
      <c r="E4" s="352"/>
      <c r="F4" s="352"/>
      <c r="G4" s="352"/>
      <c r="H4" s="352"/>
      <c r="I4" s="357"/>
      <c r="J4" s="357"/>
      <c r="K4" s="357"/>
      <c r="L4" s="275"/>
      <c r="M4" s="275"/>
      <c r="N4" s="275"/>
      <c r="O4" s="275"/>
      <c r="P4" s="275"/>
      <c r="Q4" s="275"/>
      <c r="R4" s="275"/>
      <c r="S4" s="275"/>
      <c r="T4" s="275"/>
      <c r="U4" s="275"/>
      <c r="V4" s="275"/>
      <c r="W4" s="275"/>
      <c r="X4" s="275"/>
      <c r="Y4" s="275"/>
      <c r="Z4" s="275"/>
      <c r="AA4" s="275"/>
      <c r="AB4" s="275"/>
      <c r="AC4" s="275"/>
    </row>
    <row r="5" spans="1:33" ht="21.75" customHeight="1" x14ac:dyDescent="0.2">
      <c r="A5" s="351" t="s">
        <v>179</v>
      </c>
      <c r="B5" s="351"/>
      <c r="C5" s="352"/>
      <c r="D5" s="352"/>
      <c r="E5" s="352"/>
      <c r="F5" s="352"/>
      <c r="G5" s="352"/>
      <c r="H5" s="352"/>
      <c r="I5" s="357"/>
      <c r="J5" s="357"/>
      <c r="K5" s="357"/>
      <c r="L5" s="275"/>
      <c r="M5" s="275"/>
      <c r="N5" s="275"/>
      <c r="O5" s="275"/>
      <c r="P5" s="275"/>
      <c r="Q5" s="275"/>
      <c r="R5" s="275"/>
      <c r="S5" s="275"/>
      <c r="T5" s="275"/>
      <c r="U5" s="275"/>
      <c r="V5" s="275"/>
      <c r="W5" s="275"/>
      <c r="X5" s="275"/>
      <c r="Y5" s="275"/>
      <c r="Z5" s="275"/>
      <c r="AA5" s="275"/>
      <c r="AB5" s="275"/>
      <c r="AC5" s="275"/>
    </row>
    <row r="6" spans="1:33" ht="14.25" customHeight="1" thickBot="1" x14ac:dyDescent="0.25">
      <c r="A6" s="438" t="s">
        <v>12</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row>
    <row r="7" spans="1:33" ht="16.5" customHeight="1" thickBot="1" x14ac:dyDescent="0.25">
      <c r="A7" s="445" t="s">
        <v>97</v>
      </c>
      <c r="B7" s="448" t="s">
        <v>87</v>
      </c>
      <c r="C7" s="451" t="s">
        <v>28</v>
      </c>
      <c r="D7" s="411" t="s">
        <v>180</v>
      </c>
      <c r="E7" s="412"/>
      <c r="F7" s="412"/>
      <c r="G7" s="412"/>
      <c r="H7" s="413"/>
      <c r="I7" s="302"/>
      <c r="J7" s="427" t="s">
        <v>181</v>
      </c>
      <c r="K7" s="428"/>
      <c r="L7" s="428"/>
      <c r="M7" s="428"/>
      <c r="N7" s="428"/>
      <c r="O7" s="429"/>
      <c r="P7" s="302"/>
      <c r="Q7" s="454" t="s">
        <v>182</v>
      </c>
      <c r="R7" s="454"/>
      <c r="S7" s="454"/>
      <c r="T7" s="454"/>
      <c r="U7" s="454"/>
      <c r="V7" s="454"/>
      <c r="W7" s="302"/>
      <c r="X7" s="456" t="s">
        <v>183</v>
      </c>
      <c r="Y7" s="457"/>
      <c r="Z7" s="458"/>
      <c r="AA7" s="303"/>
      <c r="AB7" s="414" t="s">
        <v>59</v>
      </c>
      <c r="AC7" s="415"/>
      <c r="AD7" s="304"/>
    </row>
    <row r="8" spans="1:33" ht="42.75" customHeight="1" x14ac:dyDescent="0.2">
      <c r="A8" s="446"/>
      <c r="B8" s="449"/>
      <c r="C8" s="452"/>
      <c r="D8" s="418" t="s">
        <v>99</v>
      </c>
      <c r="E8" s="419"/>
      <c r="F8" s="419"/>
      <c r="G8" s="305"/>
      <c r="H8" s="415" t="s">
        <v>59</v>
      </c>
      <c r="I8" s="302"/>
      <c r="J8" s="418" t="s">
        <v>99</v>
      </c>
      <c r="K8" s="419"/>
      <c r="L8" s="419"/>
      <c r="M8" s="305"/>
      <c r="N8" s="414" t="s">
        <v>59</v>
      </c>
      <c r="O8" s="415"/>
      <c r="P8" s="302"/>
      <c r="Q8" s="418" t="s">
        <v>99</v>
      </c>
      <c r="R8" s="419"/>
      <c r="S8" s="419"/>
      <c r="T8" s="306"/>
      <c r="U8" s="414" t="s">
        <v>59</v>
      </c>
      <c r="V8" s="415"/>
      <c r="W8" s="302"/>
      <c r="X8" s="418" t="s">
        <v>99</v>
      </c>
      <c r="Y8" s="419"/>
      <c r="Z8" s="419"/>
      <c r="AA8" s="307"/>
      <c r="AB8" s="416"/>
      <c r="AC8" s="417"/>
      <c r="AD8" s="308"/>
      <c r="AG8" s="153"/>
    </row>
    <row r="9" spans="1:33" ht="25.5" customHeight="1" thickBot="1" x14ac:dyDescent="0.25">
      <c r="A9" s="447"/>
      <c r="B9" s="450"/>
      <c r="C9" s="453"/>
      <c r="D9" s="309" t="s">
        <v>8</v>
      </c>
      <c r="E9" s="309" t="s">
        <v>9</v>
      </c>
      <c r="F9" s="310" t="s">
        <v>10</v>
      </c>
      <c r="G9" s="311"/>
      <c r="H9" s="417"/>
      <c r="I9" s="312"/>
      <c r="J9" s="313" t="s">
        <v>50</v>
      </c>
      <c r="K9" s="313" t="s">
        <v>55</v>
      </c>
      <c r="L9" s="314" t="s">
        <v>51</v>
      </c>
      <c r="M9" s="315"/>
      <c r="N9" s="416"/>
      <c r="O9" s="417"/>
      <c r="P9" s="312"/>
      <c r="Q9" s="313" t="s">
        <v>56</v>
      </c>
      <c r="R9" s="313" t="s">
        <v>52</v>
      </c>
      <c r="S9" s="314" t="s">
        <v>53</v>
      </c>
      <c r="T9" s="315"/>
      <c r="U9" s="416"/>
      <c r="V9" s="417"/>
      <c r="W9" s="312"/>
      <c r="X9" s="313" t="s">
        <v>100</v>
      </c>
      <c r="Y9" s="313" t="s">
        <v>26</v>
      </c>
      <c r="Z9" s="313" t="s">
        <v>27</v>
      </c>
      <c r="AA9" s="316"/>
      <c r="AB9" s="439"/>
      <c r="AC9" s="440"/>
      <c r="AD9" s="317"/>
    </row>
    <row r="10" spans="1:33" x14ac:dyDescent="0.2">
      <c r="A10" s="318"/>
      <c r="B10" s="318"/>
      <c r="C10" s="318"/>
      <c r="D10" s="319"/>
      <c r="E10" s="319"/>
      <c r="F10" s="319"/>
      <c r="G10" s="320"/>
      <c r="H10" s="302"/>
      <c r="I10" s="302"/>
      <c r="J10" s="321"/>
      <c r="K10" s="319"/>
      <c r="L10" s="319"/>
      <c r="M10" s="320"/>
      <c r="N10" s="302"/>
      <c r="O10" s="302"/>
      <c r="P10" s="302"/>
      <c r="Q10" s="321"/>
      <c r="R10" s="319"/>
      <c r="S10" s="319"/>
      <c r="T10" s="320"/>
      <c r="U10" s="302"/>
      <c r="V10" s="302"/>
      <c r="W10" s="302"/>
      <c r="X10" s="321"/>
      <c r="Y10" s="319"/>
      <c r="Z10" s="322"/>
      <c r="AA10" s="302"/>
      <c r="AB10" s="302"/>
      <c r="AC10" s="302"/>
      <c r="AD10" s="317"/>
    </row>
    <row r="11" spans="1:33" ht="24.75" customHeight="1" x14ac:dyDescent="0.2">
      <c r="A11" s="441" t="e">
        <f>VLOOKUP('HOJA DE TRABAJO DEL ORGANISMO'!B2,Hoja1!$B$2:$C$11,2,FALSE)</f>
        <v>#N/A</v>
      </c>
      <c r="B11" s="455" t="str">
        <f>+'HOJA DE TRABAJO DEL ORGANISMO'!I7</f>
        <v>APOYO A CENTROS Y ORGANIZACIONES DE EDUCACIÓN (Subsidio Federal)</v>
      </c>
      <c r="C11" s="323"/>
      <c r="D11" s="312"/>
      <c r="E11" s="312"/>
      <c r="F11" s="312"/>
      <c r="G11" s="324"/>
      <c r="H11" s="312"/>
      <c r="I11" s="312"/>
      <c r="J11" s="325"/>
      <c r="K11" s="312"/>
      <c r="L11" s="312"/>
      <c r="M11" s="324"/>
      <c r="N11" s="312"/>
      <c r="O11" s="312"/>
      <c r="P11" s="312"/>
      <c r="Q11" s="325"/>
      <c r="R11" s="312"/>
      <c r="S11" s="312"/>
      <c r="T11" s="324"/>
      <c r="U11" s="312"/>
      <c r="V11" s="312"/>
      <c r="W11" s="312"/>
      <c r="X11" s="325"/>
      <c r="Y11" s="312"/>
      <c r="Z11" s="326"/>
      <c r="AA11" s="312"/>
      <c r="AB11" s="312"/>
      <c r="AC11" s="327"/>
      <c r="AD11" s="317"/>
      <c r="AF11" s="5"/>
    </row>
    <row r="12" spans="1:33" ht="15" customHeight="1" x14ac:dyDescent="0.2">
      <c r="A12" s="441"/>
      <c r="B12" s="455"/>
      <c r="C12" s="328" t="s">
        <v>79</v>
      </c>
      <c r="D12" s="18">
        <f>+D13</f>
        <v>0</v>
      </c>
      <c r="E12" s="18">
        <f>+D12+E13</f>
        <v>0</v>
      </c>
      <c r="F12" s="18">
        <f>+E12+F13</f>
        <v>0</v>
      </c>
      <c r="G12" s="52"/>
      <c r="H12" s="420"/>
      <c r="I12" s="14"/>
      <c r="J12" s="47">
        <f>+F12+J13</f>
        <v>0</v>
      </c>
      <c r="K12" s="18">
        <f>+J12+K13</f>
        <v>0</v>
      </c>
      <c r="L12" s="18">
        <f>+K12+L13</f>
        <v>0</v>
      </c>
      <c r="M12" s="55"/>
      <c r="N12" s="422"/>
      <c r="O12" s="422"/>
      <c r="P12" s="20"/>
      <c r="Q12" s="47">
        <f>+L12+Q13</f>
        <v>0</v>
      </c>
      <c r="R12" s="18">
        <f>+Q12+R13</f>
        <v>0</v>
      </c>
      <c r="S12" s="18">
        <f>+R12+S13</f>
        <v>0</v>
      </c>
      <c r="T12" s="55"/>
      <c r="U12" s="422"/>
      <c r="V12" s="424"/>
      <c r="W12" s="21"/>
      <c r="X12" s="47">
        <f>+S12+X13</f>
        <v>0</v>
      </c>
      <c r="Y12" s="18">
        <f>+X12+Y13</f>
        <v>0</v>
      </c>
      <c r="Z12" s="35">
        <f>+Y12+Z13</f>
        <v>0</v>
      </c>
      <c r="AA12" s="19"/>
      <c r="AB12" s="442"/>
      <c r="AC12" s="424"/>
      <c r="AD12" s="317"/>
      <c r="AF12" s="5"/>
    </row>
    <row r="13" spans="1:33" s="6" customFormat="1" ht="15" x14ac:dyDescent="0.25">
      <c r="A13" s="60"/>
      <c r="B13" s="59"/>
      <c r="C13" s="45" t="s">
        <v>20</v>
      </c>
      <c r="D13" s="36">
        <f>+'HOJA DE TRABAJO DEL ORGANISMO'!I8</f>
        <v>0</v>
      </c>
      <c r="E13" s="36">
        <f>+'HOJA DE TRABAJO DEL ORGANISMO'!I9</f>
        <v>0</v>
      </c>
      <c r="F13" s="36">
        <f>+'HOJA DE TRABAJO DEL ORGANISMO'!I10</f>
        <v>0</v>
      </c>
      <c r="G13" s="53"/>
      <c r="H13" s="421"/>
      <c r="I13" s="22"/>
      <c r="J13" s="48">
        <f>+'HOJA DE TRABAJO DEL ORGANISMO'!H30</f>
        <v>0</v>
      </c>
      <c r="K13" s="36">
        <f>+'HOJA DE TRABAJO DEL ORGANISMO'!I12</f>
        <v>0</v>
      </c>
      <c r="L13" s="36">
        <f>+'HOJA DE TRABAJO DEL ORGANISMO'!I13</f>
        <v>0</v>
      </c>
      <c r="M13" s="56"/>
      <c r="N13" s="423"/>
      <c r="O13" s="423"/>
      <c r="P13" s="25"/>
      <c r="Q13" s="48">
        <f>+'HOJA DE TRABAJO DEL ORGANISMO'!I14</f>
        <v>0</v>
      </c>
      <c r="R13" s="36">
        <f>+'HOJA DE TRABAJO DEL ORGANISMO'!I15</f>
        <v>0</v>
      </c>
      <c r="S13" s="36">
        <f>+'HOJA DE TRABAJO DEL ORGANISMO'!I16</f>
        <v>0</v>
      </c>
      <c r="T13" s="56"/>
      <c r="U13" s="425"/>
      <c r="V13" s="426"/>
      <c r="W13" s="22"/>
      <c r="X13" s="48">
        <f>+'HOJA DE TRABAJO DEL ORGANISMO'!I17</f>
        <v>0</v>
      </c>
      <c r="Y13" s="36">
        <f>+'HOJA DE TRABAJO DEL ORGANISMO'!I18</f>
        <v>0</v>
      </c>
      <c r="Z13" s="37">
        <f>+'HOJA DE TRABAJO DEL ORGANISMO'!I19</f>
        <v>0</v>
      </c>
      <c r="AA13" s="24"/>
      <c r="AB13" s="443"/>
      <c r="AC13" s="426"/>
      <c r="AD13" s="317"/>
      <c r="AE13" s="9">
        <f>+D12+E13+F13+J13+K13+L13+Q13+R13+S13+X13+Y13+Z13</f>
        <v>0</v>
      </c>
      <c r="AF13" s="329" t="s">
        <v>18</v>
      </c>
    </row>
    <row r="14" spans="1:33" s="6" customFormat="1" ht="15" x14ac:dyDescent="0.25">
      <c r="A14" s="60"/>
      <c r="B14" s="59"/>
      <c r="C14" s="46"/>
      <c r="D14" s="38"/>
      <c r="E14" s="39"/>
      <c r="F14" s="39"/>
      <c r="G14" s="53"/>
      <c r="H14" s="26"/>
      <c r="I14" s="22"/>
      <c r="J14" s="49"/>
      <c r="K14" s="39"/>
      <c r="L14" s="39"/>
      <c r="M14" s="56"/>
      <c r="N14" s="26"/>
      <c r="O14" s="27"/>
      <c r="P14" s="22"/>
      <c r="Q14" s="49"/>
      <c r="R14" s="39"/>
      <c r="S14" s="39"/>
      <c r="T14" s="56"/>
      <c r="U14" s="27"/>
      <c r="V14" s="27"/>
      <c r="W14" s="22"/>
      <c r="X14" s="49"/>
      <c r="Y14" s="39"/>
      <c r="Z14" s="40"/>
      <c r="AA14" s="23"/>
      <c r="AB14" s="27"/>
      <c r="AC14" s="27"/>
      <c r="AD14" s="317"/>
      <c r="AE14" s="9"/>
      <c r="AF14" s="7"/>
    </row>
    <row r="15" spans="1:33" ht="15" x14ac:dyDescent="0.2">
      <c r="A15" s="330" t="s">
        <v>19</v>
      </c>
      <c r="B15" s="65" t="str">
        <f>+'HOJA DE TRABAJO DEL ORGANISMO'!J7</f>
        <v>AAA</v>
      </c>
      <c r="C15" s="328" t="s">
        <v>79</v>
      </c>
      <c r="D15" s="18">
        <f>+D16</f>
        <v>0</v>
      </c>
      <c r="E15" s="18">
        <f>+D15+E16</f>
        <v>0</v>
      </c>
      <c r="F15" s="18">
        <f>+E15+F16</f>
        <v>0</v>
      </c>
      <c r="G15" s="52"/>
      <c r="H15" s="420"/>
      <c r="I15" s="14"/>
      <c r="J15" s="47">
        <f>+F15+J16</f>
        <v>0</v>
      </c>
      <c r="K15" s="18">
        <f>+J15+K16</f>
        <v>0</v>
      </c>
      <c r="L15" s="18">
        <f>+K15+L16</f>
        <v>0</v>
      </c>
      <c r="M15" s="55"/>
      <c r="N15" s="422"/>
      <c r="O15" s="424"/>
      <c r="P15" s="21"/>
      <c r="Q15" s="47">
        <f>+L15+Q16</f>
        <v>0</v>
      </c>
      <c r="R15" s="18">
        <f>+Q15+R16</f>
        <v>0</v>
      </c>
      <c r="S15" s="18">
        <f>+R15+S16</f>
        <v>0</v>
      </c>
      <c r="T15" s="55"/>
      <c r="U15" s="422"/>
      <c r="V15" s="424"/>
      <c r="W15" s="21"/>
      <c r="X15" s="47">
        <f>+S15+X16</f>
        <v>0</v>
      </c>
      <c r="Y15" s="28">
        <f>+X15+Y16</f>
        <v>0</v>
      </c>
      <c r="Z15" s="35">
        <f>+Y15+Z16</f>
        <v>0</v>
      </c>
      <c r="AA15" s="19"/>
      <c r="AB15" s="442"/>
      <c r="AC15" s="424"/>
      <c r="AD15" s="317"/>
      <c r="AE15" s="8"/>
    </row>
    <row r="16" spans="1:33" ht="27" customHeight="1" x14ac:dyDescent="0.25">
      <c r="A16" s="323"/>
      <c r="B16" s="323"/>
      <c r="C16" s="45" t="s">
        <v>20</v>
      </c>
      <c r="D16" s="41">
        <f>+'HOJA DE TRABAJO DEL ORGANISMO'!J8</f>
        <v>0</v>
      </c>
      <c r="E16" s="41">
        <f>+'HOJA DE TRABAJO DEL ORGANISMO'!J9</f>
        <v>0</v>
      </c>
      <c r="F16" s="41">
        <f>+'HOJA DE TRABAJO DEL ORGANISMO'!J10</f>
        <v>0</v>
      </c>
      <c r="G16" s="53"/>
      <c r="H16" s="421"/>
      <c r="I16" s="22"/>
      <c r="J16" s="48">
        <f>+'HOJA DE TRABAJO DEL ORGANISMO'!J11</f>
        <v>0</v>
      </c>
      <c r="K16" s="36">
        <f>+'HOJA DE TRABAJO DEL ORGANISMO'!J13</f>
        <v>0</v>
      </c>
      <c r="L16" s="36">
        <f>+'HOJA DE TRABAJO DEL ORGANISMO'!J13</f>
        <v>0</v>
      </c>
      <c r="M16" s="56"/>
      <c r="N16" s="425"/>
      <c r="O16" s="426"/>
      <c r="P16" s="22"/>
      <c r="Q16" s="48">
        <f>+'HOJA DE TRABAJO DEL ORGANISMO'!J14</f>
        <v>0</v>
      </c>
      <c r="R16" s="36">
        <f>+'HOJA DE TRABAJO DEL ORGANISMO'!J15</f>
        <v>0</v>
      </c>
      <c r="S16" s="36">
        <f>+'HOJA DE TRABAJO DEL ORGANISMO'!J16</f>
        <v>0</v>
      </c>
      <c r="T16" s="56"/>
      <c r="U16" s="425"/>
      <c r="V16" s="426"/>
      <c r="W16" s="22"/>
      <c r="X16" s="48">
        <f>+'HOJA DE TRABAJO DEL ORGANISMO'!J17</f>
        <v>0</v>
      </c>
      <c r="Y16" s="36">
        <f>+'HOJA DE TRABAJO DEL ORGANISMO'!J18</f>
        <v>0</v>
      </c>
      <c r="Z16" s="37">
        <f>+'HOJA DE TRABAJO DEL ORGANISMO'!J19</f>
        <v>0</v>
      </c>
      <c r="AA16" s="24"/>
      <c r="AB16" s="443"/>
      <c r="AC16" s="426"/>
      <c r="AD16" s="317"/>
      <c r="AE16" s="9">
        <f>+D15+E16+F16+J16+K16+L16+Q16+R16+S16+X16+Y16+Z16</f>
        <v>0</v>
      </c>
      <c r="AF16" s="329" t="s">
        <v>18</v>
      </c>
      <c r="AG16" s="6"/>
    </row>
    <row r="17" spans="1:33" x14ac:dyDescent="0.2">
      <c r="A17" s="323"/>
      <c r="B17" s="61"/>
      <c r="C17" s="46"/>
      <c r="D17" s="43"/>
      <c r="E17" s="43"/>
      <c r="F17" s="43"/>
      <c r="G17" s="52"/>
      <c r="H17" s="14"/>
      <c r="I17" s="14"/>
      <c r="J17" s="50"/>
      <c r="K17" s="43"/>
      <c r="L17" s="43"/>
      <c r="M17" s="52"/>
      <c r="N17" s="14"/>
      <c r="O17" s="14"/>
      <c r="P17" s="14"/>
      <c r="Q17" s="50"/>
      <c r="R17" s="43"/>
      <c r="S17" s="43"/>
      <c r="T17" s="52"/>
      <c r="U17" s="29"/>
      <c r="V17" s="29"/>
      <c r="W17" s="14"/>
      <c r="X17" s="50"/>
      <c r="Y17" s="43"/>
      <c r="Z17" s="44"/>
      <c r="AA17" s="14"/>
      <c r="AB17" s="30"/>
      <c r="AC17" s="29"/>
      <c r="AD17" s="317"/>
      <c r="AE17" s="8"/>
    </row>
    <row r="18" spans="1:33" ht="15" x14ac:dyDescent="0.2">
      <c r="A18" s="331" t="s">
        <v>19</v>
      </c>
      <c r="B18" s="65" t="str">
        <f>+'HOJA DE TRABAJO DEL ORGANISMO'!K7</f>
        <v>BBB</v>
      </c>
      <c r="C18" s="328" t="s">
        <v>79</v>
      </c>
      <c r="D18" s="18">
        <f>+D19</f>
        <v>0</v>
      </c>
      <c r="E18" s="18">
        <f>+D18+E19</f>
        <v>0</v>
      </c>
      <c r="F18" s="18">
        <f>+E18+F19</f>
        <v>0</v>
      </c>
      <c r="G18" s="52"/>
      <c r="H18" s="420"/>
      <c r="I18" s="14"/>
      <c r="J18" s="47">
        <f>+F18+J19</f>
        <v>0</v>
      </c>
      <c r="K18" s="18">
        <f>+J18+K19</f>
        <v>0</v>
      </c>
      <c r="L18" s="18">
        <f>+K18+L19</f>
        <v>0</v>
      </c>
      <c r="M18" s="55"/>
      <c r="N18" s="422"/>
      <c r="O18" s="424"/>
      <c r="P18" s="21"/>
      <c r="Q18" s="47">
        <f>+L18+Q19</f>
        <v>0</v>
      </c>
      <c r="R18" s="18">
        <f>+Q18+R19</f>
        <v>0</v>
      </c>
      <c r="S18" s="18">
        <f>+R18+S19</f>
        <v>0</v>
      </c>
      <c r="T18" s="55"/>
      <c r="U18" s="422"/>
      <c r="V18" s="424"/>
      <c r="W18" s="21"/>
      <c r="X18" s="47">
        <f>+S18+X19</f>
        <v>0</v>
      </c>
      <c r="Y18" s="18">
        <f>+X18+Y19</f>
        <v>0</v>
      </c>
      <c r="Z18" s="35">
        <f>+Y18+Z19</f>
        <v>0</v>
      </c>
      <c r="AA18" s="19"/>
      <c r="AB18" s="442"/>
      <c r="AC18" s="424"/>
      <c r="AD18" s="317"/>
      <c r="AE18" s="8"/>
    </row>
    <row r="19" spans="1:33" ht="15" x14ac:dyDescent="0.25">
      <c r="A19" s="332"/>
      <c r="B19" s="332"/>
      <c r="C19" s="45" t="s">
        <v>20</v>
      </c>
      <c r="D19" s="41">
        <f>+'HOJA DE TRABAJO DEL ORGANISMO'!K8</f>
        <v>0</v>
      </c>
      <c r="E19" s="41">
        <f>+'HOJA DE TRABAJO DEL ORGANISMO'!K9</f>
        <v>0</v>
      </c>
      <c r="F19" s="41">
        <f>+'HOJA DE TRABAJO DEL ORGANISMO'!K10</f>
        <v>0</v>
      </c>
      <c r="G19" s="53"/>
      <c r="H19" s="421"/>
      <c r="I19" s="22"/>
      <c r="J19" s="51">
        <f>+'HOJA DE TRABAJO DEL ORGANISMO'!K11</f>
        <v>0</v>
      </c>
      <c r="K19" s="41">
        <f>+'HOJA DE TRABAJO DEL ORGANISMO'!K12</f>
        <v>0</v>
      </c>
      <c r="L19" s="41">
        <f>+'HOJA DE TRABAJO DEL ORGANISMO'!K13</f>
        <v>0</v>
      </c>
      <c r="M19" s="56"/>
      <c r="N19" s="423"/>
      <c r="O19" s="444"/>
      <c r="P19" s="22"/>
      <c r="Q19" s="51">
        <f>+'HOJA DE TRABAJO DEL ORGANISMO'!K14</f>
        <v>0</v>
      </c>
      <c r="R19" s="41">
        <f>+'HOJA DE TRABAJO DEL ORGANISMO'!K15</f>
        <v>0</v>
      </c>
      <c r="S19" s="41">
        <f>+'HOJA DE TRABAJO DEL ORGANISMO'!K16</f>
        <v>0</v>
      </c>
      <c r="T19" s="56"/>
      <c r="U19" s="425"/>
      <c r="V19" s="426"/>
      <c r="W19" s="22"/>
      <c r="X19" s="51">
        <f>+'HOJA DE TRABAJO DEL ORGANISMO'!K17</f>
        <v>0</v>
      </c>
      <c r="Y19" s="41">
        <f>+'HOJA DE TRABAJO DEL ORGANISMO'!K18</f>
        <v>0</v>
      </c>
      <c r="Z19" s="42">
        <f>+'HOJA DE TRABAJO DEL ORGANISMO'!K19</f>
        <v>0</v>
      </c>
      <c r="AA19" s="24"/>
      <c r="AB19" s="443"/>
      <c r="AC19" s="426"/>
      <c r="AD19" s="317"/>
      <c r="AE19" s="9">
        <f>+S18+X19+Y19+Z19</f>
        <v>0</v>
      </c>
      <c r="AF19" s="329" t="s">
        <v>18</v>
      </c>
      <c r="AG19" s="6"/>
    </row>
    <row r="20" spans="1:33" x14ac:dyDescent="0.2">
      <c r="A20" s="333"/>
      <c r="B20" s="312"/>
      <c r="C20" s="312"/>
      <c r="D20" s="14"/>
      <c r="E20" s="14"/>
      <c r="F20" s="14"/>
      <c r="G20" s="54"/>
      <c r="H20" s="14"/>
      <c r="I20" s="14"/>
      <c r="J20" s="14"/>
      <c r="K20" s="14"/>
      <c r="L20" s="14"/>
      <c r="M20" s="54"/>
      <c r="N20" s="31"/>
      <c r="O20" s="31"/>
      <c r="P20" s="14"/>
      <c r="Q20" s="14"/>
      <c r="R20" s="14"/>
      <c r="S20" s="14"/>
      <c r="T20" s="52"/>
      <c r="U20" s="31"/>
      <c r="V20" s="31"/>
      <c r="W20" s="14"/>
      <c r="X20" s="14"/>
      <c r="Y20" s="14"/>
      <c r="Z20" s="14"/>
      <c r="AA20" s="14"/>
      <c r="AB20" s="31"/>
      <c r="AC20" s="31"/>
      <c r="AD20" s="317"/>
      <c r="AE20" s="8"/>
    </row>
    <row r="21" spans="1:33" x14ac:dyDescent="0.2">
      <c r="A21" s="333"/>
      <c r="B21" s="312"/>
      <c r="C21" s="312"/>
      <c r="D21" s="14"/>
      <c r="E21" s="14"/>
      <c r="F21" s="14"/>
      <c r="G21" s="54"/>
      <c r="H21" s="14"/>
      <c r="I21" s="14"/>
      <c r="J21" s="14"/>
      <c r="K21" s="14"/>
      <c r="L21" s="14"/>
      <c r="M21" s="54"/>
      <c r="N21" s="14"/>
      <c r="O21" s="14"/>
      <c r="P21" s="14"/>
      <c r="Q21" s="14"/>
      <c r="R21" s="14"/>
      <c r="S21" s="14"/>
      <c r="T21" s="52"/>
      <c r="U21" s="14"/>
      <c r="V21" s="14"/>
      <c r="W21" s="14"/>
      <c r="X21" s="14"/>
      <c r="Y21" s="14"/>
      <c r="Z21" s="14"/>
      <c r="AA21" s="14"/>
      <c r="AB21" s="14"/>
      <c r="AC21" s="14"/>
      <c r="AD21" s="317"/>
      <c r="AE21" s="8"/>
    </row>
    <row r="22" spans="1:33" x14ac:dyDescent="0.2">
      <c r="A22" s="333"/>
      <c r="B22" s="312"/>
      <c r="C22" s="312"/>
      <c r="D22" s="14"/>
      <c r="E22" s="14"/>
      <c r="F22" s="14"/>
      <c r="G22" s="54"/>
      <c r="H22" s="14"/>
      <c r="I22" s="14"/>
      <c r="J22" s="14"/>
      <c r="K22" s="14"/>
      <c r="L22" s="14"/>
      <c r="M22" s="54"/>
      <c r="N22" s="14"/>
      <c r="O22" s="14"/>
      <c r="P22" s="14"/>
      <c r="Q22" s="14"/>
      <c r="R22" s="14"/>
      <c r="S22" s="14"/>
      <c r="T22" s="52"/>
      <c r="U22" s="14"/>
      <c r="V22" s="14"/>
      <c r="W22" s="14"/>
      <c r="X22" s="14"/>
      <c r="Y22" s="14"/>
      <c r="Z22" s="14"/>
      <c r="AA22" s="14"/>
      <c r="AB22" s="14"/>
      <c r="AC22" s="14"/>
      <c r="AD22" s="317"/>
      <c r="AE22" s="8"/>
    </row>
    <row r="23" spans="1:33" ht="13.5" thickBot="1" x14ac:dyDescent="0.25">
      <c r="A23" s="433" t="s">
        <v>21</v>
      </c>
      <c r="B23" s="434"/>
      <c r="C23" s="312"/>
      <c r="D23" s="99">
        <f>+D12+D15+D18</f>
        <v>0</v>
      </c>
      <c r="E23" s="99">
        <f>+E12+E15+E18</f>
        <v>0</v>
      </c>
      <c r="F23" s="99">
        <f>+F12+F15+F18</f>
        <v>0</v>
      </c>
      <c r="G23" s="100"/>
      <c r="H23" s="101"/>
      <c r="I23" s="101"/>
      <c r="J23" s="99">
        <f>+J12+J15+J18</f>
        <v>0</v>
      </c>
      <c r="K23" s="99">
        <f>+K12+K15+K18</f>
        <v>0</v>
      </c>
      <c r="L23" s="99">
        <f>+L12+L15+L18</f>
        <v>0</v>
      </c>
      <c r="M23" s="102"/>
      <c r="N23" s="101"/>
      <c r="O23" s="101"/>
      <c r="P23" s="101"/>
      <c r="Q23" s="99">
        <f>+Q12+Q15+Q18</f>
        <v>0</v>
      </c>
      <c r="R23" s="99">
        <f>+R12+R15+R18</f>
        <v>0</v>
      </c>
      <c r="S23" s="99">
        <f>+S12+S15+S18</f>
        <v>0</v>
      </c>
      <c r="T23" s="103"/>
      <c r="U23" s="101"/>
      <c r="V23" s="101"/>
      <c r="W23" s="101"/>
      <c r="X23" s="99">
        <f>+X12+X15+X18</f>
        <v>0</v>
      </c>
      <c r="Y23" s="99">
        <f>+Y12+Y15+Y18</f>
        <v>0</v>
      </c>
      <c r="Z23" s="99">
        <f>+Z12+Z15+Z18</f>
        <v>0</v>
      </c>
      <c r="AA23" s="15"/>
      <c r="AB23" s="14"/>
      <c r="AC23" s="14"/>
      <c r="AD23" s="317"/>
      <c r="AE23" s="9">
        <f>+AE12+AE15+AE18</f>
        <v>0</v>
      </c>
    </row>
    <row r="24" spans="1:33" ht="13.5" thickTop="1" x14ac:dyDescent="0.2">
      <c r="A24" s="333"/>
      <c r="B24" s="312"/>
      <c r="C24" s="312"/>
      <c r="D24" s="101"/>
      <c r="E24" s="101"/>
      <c r="F24" s="101"/>
      <c r="G24" s="100"/>
      <c r="H24" s="101"/>
      <c r="I24" s="101"/>
      <c r="J24" s="101"/>
      <c r="K24" s="101"/>
      <c r="L24" s="101"/>
      <c r="M24" s="100"/>
      <c r="N24" s="101"/>
      <c r="O24" s="101"/>
      <c r="P24" s="101"/>
      <c r="Q24" s="101"/>
      <c r="R24" s="101"/>
      <c r="S24" s="101"/>
      <c r="T24" s="104"/>
      <c r="U24" s="101"/>
      <c r="V24" s="101"/>
      <c r="W24" s="101"/>
      <c r="X24" s="101"/>
      <c r="Y24" s="101"/>
      <c r="Z24" s="101"/>
      <c r="AA24" s="14"/>
      <c r="AB24" s="14"/>
      <c r="AC24" s="14"/>
      <c r="AD24" s="317"/>
      <c r="AE24" s="8"/>
    </row>
    <row r="25" spans="1:33" x14ac:dyDescent="0.2">
      <c r="A25" s="433" t="s">
        <v>22</v>
      </c>
      <c r="B25" s="434"/>
      <c r="C25" s="312"/>
      <c r="D25" s="105">
        <f>+D12+D15+D18</f>
        <v>0</v>
      </c>
      <c r="E25" s="105">
        <f>+E13+E16+E19</f>
        <v>0</v>
      </c>
      <c r="F25" s="105">
        <f>+F13+F16+F19</f>
        <v>0</v>
      </c>
      <c r="G25" s="106"/>
      <c r="H25" s="107"/>
      <c r="I25" s="107"/>
      <c r="J25" s="105">
        <f>+J13+J16+J19</f>
        <v>0</v>
      </c>
      <c r="K25" s="105">
        <f>+K13+K16+K19</f>
        <v>0</v>
      </c>
      <c r="L25" s="105">
        <f>+L13+L16+L19</f>
        <v>0</v>
      </c>
      <c r="M25" s="108"/>
      <c r="N25" s="107"/>
      <c r="O25" s="107"/>
      <c r="P25" s="107"/>
      <c r="Q25" s="105">
        <f>+Q13+Q16+Q19</f>
        <v>0</v>
      </c>
      <c r="R25" s="105">
        <f>+R13+R16+R19</f>
        <v>0</v>
      </c>
      <c r="S25" s="105">
        <f>+S13+S16+S19</f>
        <v>0</v>
      </c>
      <c r="T25" s="109"/>
      <c r="U25" s="110">
        <f>+Q25+R25+S25</f>
        <v>0</v>
      </c>
      <c r="V25" s="110"/>
      <c r="W25" s="110"/>
      <c r="X25" s="105">
        <f>+X13+X16+X19</f>
        <v>0</v>
      </c>
      <c r="Y25" s="105">
        <f>+Y13+Y16+Y19</f>
        <v>0</v>
      </c>
      <c r="Z25" s="105">
        <f>+Z13+Z16+Z19</f>
        <v>0</v>
      </c>
      <c r="AA25" s="32"/>
      <c r="AB25" s="15"/>
      <c r="AC25" s="15"/>
      <c r="AD25" s="317"/>
      <c r="AG25" s="254"/>
    </row>
    <row r="26" spans="1:33" x14ac:dyDescent="0.2">
      <c r="A26" s="433"/>
      <c r="B26" s="434"/>
      <c r="C26" s="312"/>
      <c r="D26" s="101"/>
      <c r="E26" s="101"/>
      <c r="F26" s="101"/>
      <c r="G26" s="100"/>
      <c r="H26" s="101"/>
      <c r="I26" s="101"/>
      <c r="J26" s="101"/>
      <c r="K26" s="101"/>
      <c r="L26" s="101"/>
      <c r="M26" s="100"/>
      <c r="N26" s="101"/>
      <c r="O26" s="101"/>
      <c r="P26" s="101"/>
      <c r="Q26" s="101"/>
      <c r="R26" s="101"/>
      <c r="S26" s="101"/>
      <c r="T26" s="104"/>
      <c r="U26" s="101"/>
      <c r="V26" s="101"/>
      <c r="W26" s="101"/>
      <c r="X26" s="101"/>
      <c r="Y26" s="101"/>
      <c r="Z26" s="101"/>
      <c r="AA26" s="14"/>
      <c r="AB26" s="14"/>
      <c r="AC26" s="14"/>
      <c r="AD26" s="317"/>
    </row>
    <row r="27" spans="1:33" x14ac:dyDescent="0.2">
      <c r="A27" s="433" t="s">
        <v>80</v>
      </c>
      <c r="B27" s="434"/>
      <c r="C27" s="312"/>
      <c r="D27" s="101"/>
      <c r="E27" s="101"/>
      <c r="F27" s="111">
        <f>+D23+E25+F25</f>
        <v>0</v>
      </c>
      <c r="G27" s="100"/>
      <c r="H27" s="101"/>
      <c r="I27" s="101"/>
      <c r="J27" s="101"/>
      <c r="K27" s="101"/>
      <c r="L27" s="111">
        <f>+F27+J25+K25+L25</f>
        <v>0</v>
      </c>
      <c r="M27" s="112"/>
      <c r="N27" s="110"/>
      <c r="O27" s="101"/>
      <c r="P27" s="101"/>
      <c r="Q27" s="101"/>
      <c r="R27" s="101"/>
      <c r="S27" s="111">
        <f>+L27+Q25+R25+S25</f>
        <v>0</v>
      </c>
      <c r="T27" s="113"/>
      <c r="U27" s="110"/>
      <c r="V27" s="101"/>
      <c r="W27" s="101"/>
      <c r="X27" s="101"/>
      <c r="Y27" s="101"/>
      <c r="Z27" s="111">
        <f>+S27+X25+Y25+Z25</f>
        <v>0</v>
      </c>
      <c r="AA27" s="33"/>
      <c r="AB27" s="14"/>
      <c r="AC27" s="14"/>
      <c r="AD27" s="317"/>
      <c r="AE27" s="10">
        <f>+AE13+AE16+AE19</f>
        <v>0</v>
      </c>
      <c r="AG27" s="254"/>
    </row>
    <row r="28" spans="1:33" ht="13.5" thickBot="1" x14ac:dyDescent="0.25">
      <c r="A28" s="334"/>
      <c r="B28" s="335"/>
      <c r="C28" s="335"/>
      <c r="D28" s="335"/>
      <c r="E28" s="335"/>
      <c r="F28" s="335"/>
      <c r="G28" s="336"/>
      <c r="H28" s="335"/>
      <c r="I28" s="16"/>
      <c r="J28" s="16"/>
      <c r="K28" s="16"/>
      <c r="L28" s="16"/>
      <c r="M28" s="57"/>
      <c r="N28" s="16"/>
      <c r="O28" s="16"/>
      <c r="P28" s="16"/>
      <c r="Q28" s="16"/>
      <c r="R28" s="16"/>
      <c r="S28" s="16"/>
      <c r="T28" s="58"/>
      <c r="U28" s="16"/>
      <c r="V28" s="16"/>
      <c r="W28" s="16"/>
      <c r="X28" s="16"/>
      <c r="Y28" s="16"/>
      <c r="Z28" s="16"/>
      <c r="AA28" s="16"/>
      <c r="AB28" s="16"/>
      <c r="AC28" s="16"/>
      <c r="AD28" s="337"/>
    </row>
    <row r="29" spans="1:33" ht="12.75" customHeight="1" x14ac:dyDescent="0.2">
      <c r="A29" s="435"/>
      <c r="B29" s="435"/>
      <c r="C29" s="435"/>
      <c r="D29" s="435"/>
      <c r="E29" s="435"/>
      <c r="F29" s="435"/>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row>
    <row r="30" spans="1:33" x14ac:dyDescent="0.2">
      <c r="A30" s="338"/>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row>
    <row r="31" spans="1:33" x14ac:dyDescent="0.2">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row>
    <row r="32" spans="1:33" x14ac:dyDescent="0.2">
      <c r="A32" s="338"/>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row>
    <row r="33" spans="1:31" x14ac:dyDescent="0.2">
      <c r="A33" s="338"/>
      <c r="B33" s="338"/>
      <c r="C33" s="338"/>
      <c r="D33" s="338"/>
      <c r="E33" s="338"/>
      <c r="F33" s="338"/>
      <c r="G33" s="338"/>
      <c r="H33" s="338"/>
      <c r="I33" s="338"/>
      <c r="J33" s="339"/>
      <c r="K33" s="339"/>
      <c r="L33" s="339"/>
      <c r="M33" s="339"/>
      <c r="N33" s="34"/>
      <c r="O33" s="17"/>
      <c r="P33" s="17"/>
      <c r="Q33" s="17"/>
      <c r="R33" s="17"/>
      <c r="S33" s="17"/>
      <c r="T33" s="17"/>
      <c r="U33" s="34"/>
      <c r="V33" s="34"/>
      <c r="W33" s="34"/>
      <c r="X33" s="339"/>
      <c r="Y33" s="339"/>
      <c r="Z33" s="338"/>
      <c r="AA33" s="17"/>
      <c r="AB33" s="338"/>
      <c r="AC33" s="338"/>
    </row>
    <row r="34" spans="1:31" x14ac:dyDescent="0.2">
      <c r="A34" s="338"/>
      <c r="B34" s="338"/>
      <c r="C34" s="338"/>
      <c r="D34" s="436" t="s">
        <v>23</v>
      </c>
      <c r="E34" s="436"/>
      <c r="F34" s="436"/>
      <c r="G34" s="338"/>
      <c r="H34" s="338"/>
      <c r="I34" s="338"/>
      <c r="J34" s="436" t="s">
        <v>24</v>
      </c>
      <c r="K34" s="436"/>
      <c r="L34" s="436"/>
      <c r="M34" s="436"/>
      <c r="N34" s="436"/>
      <c r="O34" s="17"/>
      <c r="P34" s="17"/>
      <c r="Q34" s="338"/>
      <c r="R34" s="338"/>
      <c r="S34" s="338"/>
      <c r="T34" s="119"/>
      <c r="U34" s="437" t="s">
        <v>25</v>
      </c>
      <c r="V34" s="437"/>
      <c r="W34" s="437"/>
      <c r="X34" s="437"/>
      <c r="Y34" s="437"/>
      <c r="Z34" s="338"/>
      <c r="AA34" s="119"/>
      <c r="AB34" s="338"/>
      <c r="AC34" s="338"/>
    </row>
    <row r="35" spans="1:31" x14ac:dyDescent="0.2">
      <c r="A35" s="338"/>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row>
    <row r="36" spans="1:31" x14ac:dyDescent="0.2">
      <c r="A36" s="338"/>
      <c r="B36" s="338"/>
      <c r="C36" s="338"/>
      <c r="D36" s="338"/>
      <c r="E36" s="338"/>
      <c r="F36" s="338"/>
      <c r="G36" s="338"/>
      <c r="H36" s="338"/>
      <c r="I36" s="338"/>
      <c r="J36" s="338"/>
      <c r="K36" s="338"/>
      <c r="L36" s="338"/>
      <c r="M36" s="338"/>
      <c r="N36" s="338"/>
      <c r="O36" s="338"/>
      <c r="P36" s="338"/>
      <c r="Q36" s="338"/>
      <c r="R36" s="338"/>
      <c r="S36" s="338"/>
      <c r="T36" s="338"/>
      <c r="U36" s="340"/>
      <c r="V36" s="338"/>
      <c r="W36" s="338"/>
      <c r="X36" s="338"/>
      <c r="Y36" s="338"/>
      <c r="Z36" s="338"/>
      <c r="AA36" s="338"/>
      <c r="AB36" s="338"/>
      <c r="AC36" s="338"/>
    </row>
    <row r="37" spans="1:31" x14ac:dyDescent="0.2">
      <c r="A37" s="338"/>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row>
    <row r="38" spans="1:31" ht="29.25" customHeight="1" x14ac:dyDescent="0.2">
      <c r="A38" s="431" t="s">
        <v>184</v>
      </c>
      <c r="B38" s="432"/>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341"/>
      <c r="AE38" s="342"/>
    </row>
    <row r="39" spans="1:31" x14ac:dyDescent="0.2">
      <c r="A39" s="338"/>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row>
    <row r="40" spans="1:31" x14ac:dyDescent="0.2">
      <c r="A40" s="343" t="s">
        <v>57</v>
      </c>
      <c r="B40" s="430"/>
      <c r="C40" s="430"/>
      <c r="D40" s="430"/>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338"/>
    </row>
    <row r="41" spans="1:31" x14ac:dyDescent="0.2">
      <c r="A41" s="344" t="s">
        <v>185</v>
      </c>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row>
    <row r="42" spans="1:31" x14ac:dyDescent="0.2">
      <c r="A42" s="338"/>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row>
  </sheetData>
  <mergeCells count="40">
    <mergeCell ref="A6:AC6"/>
    <mergeCell ref="AB7:AC9"/>
    <mergeCell ref="A11:A12"/>
    <mergeCell ref="AB12:AC13"/>
    <mergeCell ref="AB18:AC19"/>
    <mergeCell ref="N18:O19"/>
    <mergeCell ref="A7:A9"/>
    <mergeCell ref="U18:V19"/>
    <mergeCell ref="U12:V13"/>
    <mergeCell ref="B7:B9"/>
    <mergeCell ref="C7:C9"/>
    <mergeCell ref="AB15:AC16"/>
    <mergeCell ref="Q7:V7"/>
    <mergeCell ref="B11:B12"/>
    <mergeCell ref="X7:Z7"/>
    <mergeCell ref="U8:V9"/>
    <mergeCell ref="B40:AB40"/>
    <mergeCell ref="A38:AB38"/>
    <mergeCell ref="A23:B23"/>
    <mergeCell ref="A25:B25"/>
    <mergeCell ref="A29:F29"/>
    <mergeCell ref="D34:F34"/>
    <mergeCell ref="A26:B26"/>
    <mergeCell ref="A27:B27"/>
    <mergeCell ref="J34:N34"/>
    <mergeCell ref="U34:Y34"/>
    <mergeCell ref="X8:Z8"/>
    <mergeCell ref="Q8:S8"/>
    <mergeCell ref="U15:V16"/>
    <mergeCell ref="J7:O7"/>
    <mergeCell ref="N15:O16"/>
    <mergeCell ref="D7:H7"/>
    <mergeCell ref="N8:O9"/>
    <mergeCell ref="D8:F8"/>
    <mergeCell ref="J8:L8"/>
    <mergeCell ref="H18:H19"/>
    <mergeCell ref="H12:H13"/>
    <mergeCell ref="H15:H16"/>
    <mergeCell ref="H8:H9"/>
    <mergeCell ref="N12:O13"/>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e">
        <f>'FRACCIÓN I 2016'!A1</f>
        <v>#N/A</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149</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124</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38" t="s">
        <v>60</v>
      </c>
      <c r="B6" s="438"/>
      <c r="C6" s="438"/>
      <c r="D6" s="438"/>
      <c r="E6" s="438"/>
      <c r="F6" s="438"/>
      <c r="G6" s="438"/>
      <c r="H6" s="438"/>
      <c r="I6" s="438"/>
      <c r="J6" s="438"/>
      <c r="K6" s="438"/>
      <c r="L6" s="438"/>
      <c r="M6" s="438"/>
      <c r="N6" s="438"/>
      <c r="O6" s="438"/>
      <c r="P6" s="438"/>
      <c r="Q6" s="438"/>
      <c r="R6" s="438"/>
      <c r="S6" s="438"/>
      <c r="T6" s="438"/>
      <c r="U6" s="275"/>
    </row>
    <row r="7" spans="1:94" ht="30" customHeight="1" x14ac:dyDescent="0.2">
      <c r="A7" s="465" t="s">
        <v>96</v>
      </c>
      <c r="B7" s="476" t="s">
        <v>2</v>
      </c>
      <c r="C7" s="477"/>
      <c r="D7" s="477"/>
      <c r="E7" s="477"/>
      <c r="F7" s="477"/>
      <c r="G7" s="477"/>
      <c r="H7" s="477"/>
      <c r="I7" s="477"/>
      <c r="J7" s="477"/>
      <c r="K7" s="477"/>
      <c r="L7" s="477"/>
      <c r="M7" s="477"/>
      <c r="N7" s="477"/>
      <c r="O7" s="477"/>
      <c r="P7" s="478"/>
      <c r="Q7" s="276"/>
      <c r="R7" s="472" t="s">
        <v>177</v>
      </c>
      <c r="S7" s="473"/>
      <c r="T7" s="473"/>
      <c r="U7" s="474"/>
    </row>
    <row r="8" spans="1:94" ht="25.5" customHeight="1" x14ac:dyDescent="0.2">
      <c r="A8" s="466"/>
      <c r="B8" s="468" t="s">
        <v>148</v>
      </c>
      <c r="C8" s="277"/>
      <c r="D8" s="470" t="s">
        <v>3</v>
      </c>
      <c r="E8" s="278"/>
      <c r="F8" s="460" t="s">
        <v>4</v>
      </c>
      <c r="G8" s="461"/>
      <c r="H8" s="462"/>
      <c r="I8" s="277"/>
      <c r="J8" s="463" t="s">
        <v>136</v>
      </c>
      <c r="K8" s="464"/>
      <c r="L8" s="464"/>
      <c r="M8" s="278"/>
      <c r="N8" s="464" t="s">
        <v>5</v>
      </c>
      <c r="O8" s="278"/>
      <c r="P8" s="464" t="s">
        <v>6</v>
      </c>
      <c r="Q8" s="278"/>
      <c r="R8" s="464" t="s">
        <v>7</v>
      </c>
      <c r="S8" s="464"/>
      <c r="T8" s="464"/>
      <c r="U8" s="464"/>
      <c r="Y8" s="475"/>
    </row>
    <row r="9" spans="1:94" ht="27.75" customHeight="1" x14ac:dyDescent="0.2">
      <c r="A9" s="467"/>
      <c r="B9" s="469"/>
      <c r="C9" s="279"/>
      <c r="D9" s="471"/>
      <c r="E9" s="120"/>
      <c r="F9" s="280" t="s">
        <v>8</v>
      </c>
      <c r="G9" s="281" t="s">
        <v>9</v>
      </c>
      <c r="H9" s="281" t="s">
        <v>10</v>
      </c>
      <c r="I9" s="279"/>
      <c r="J9" s="280" t="s">
        <v>8</v>
      </c>
      <c r="K9" s="281" t="s">
        <v>9</v>
      </c>
      <c r="L9" s="281" t="s">
        <v>10</v>
      </c>
      <c r="M9" s="120"/>
      <c r="N9" s="464"/>
      <c r="O9" s="120"/>
      <c r="P9" s="464"/>
      <c r="Q9" s="120"/>
      <c r="R9" s="280" t="s">
        <v>8</v>
      </c>
      <c r="S9" s="281" t="s">
        <v>9</v>
      </c>
      <c r="T9" s="281" t="s">
        <v>10</v>
      </c>
      <c r="U9" s="280" t="s">
        <v>138</v>
      </c>
      <c r="Y9" s="475"/>
    </row>
    <row r="10" spans="1:94" ht="13.5" thickBot="1" x14ac:dyDescent="0.25">
      <c r="A10" s="459"/>
      <c r="B10" s="459"/>
      <c r="C10" s="459"/>
      <c r="D10" s="459"/>
      <c r="E10" s="459"/>
      <c r="F10" s="459"/>
      <c r="G10" s="459"/>
      <c r="H10" s="459"/>
      <c r="I10" s="459"/>
      <c r="J10" s="459"/>
      <c r="K10" s="459"/>
      <c r="L10" s="459"/>
      <c r="M10" s="459"/>
      <c r="N10" s="459"/>
      <c r="O10" s="459"/>
      <c r="P10" s="459"/>
      <c r="Q10" s="459"/>
      <c r="R10" s="459"/>
      <c r="S10" s="459"/>
      <c r="T10" s="459"/>
      <c r="U10" s="459"/>
    </row>
    <row r="11" spans="1:94" x14ac:dyDescent="0.2">
      <c r="A11" s="282" t="e">
        <f>VLOOKUP('HOJA DE TRABAJO DEL ORGANISMO'!B2,Hoja1!$B$2:$C$11,2,FALSE)</f>
        <v>#N/A</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128</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152"/>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133</v>
      </c>
      <c r="U68" s="300">
        <f>+U66</f>
        <v>0</v>
      </c>
    </row>
    <row r="69" spans="1:21" ht="13.5" thickTop="1" x14ac:dyDescent="0.2"/>
  </sheetData>
  <mergeCells count="13">
    <mergeCell ref="Y8:Y9"/>
    <mergeCell ref="N8:N9"/>
    <mergeCell ref="A6:T6"/>
    <mergeCell ref="P8:P9"/>
    <mergeCell ref="B7:P7"/>
    <mergeCell ref="A10:U10"/>
    <mergeCell ref="F8:H8"/>
    <mergeCell ref="J8:L8"/>
    <mergeCell ref="R8:U8"/>
    <mergeCell ref="A7:A9"/>
    <mergeCell ref="B8:B9"/>
    <mergeCell ref="D8:D9"/>
    <mergeCell ref="R7:U7"/>
  </mergeCells>
  <pageMargins left="0.7" right="0.7" top="0.75" bottom="0.7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e">
        <f>'FRACCIÓN I 2016'!A1</f>
        <v>#N/A</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149</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88</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38" t="s">
        <v>60</v>
      </c>
      <c r="B6" s="438"/>
      <c r="C6" s="438"/>
      <c r="D6" s="438"/>
      <c r="E6" s="438"/>
      <c r="F6" s="438"/>
      <c r="G6" s="438"/>
      <c r="H6" s="438"/>
      <c r="I6" s="438"/>
      <c r="J6" s="438"/>
      <c r="K6" s="438"/>
      <c r="L6" s="438"/>
      <c r="M6" s="438"/>
      <c r="N6" s="438"/>
      <c r="O6" s="438"/>
      <c r="P6" s="438"/>
      <c r="Q6" s="438"/>
      <c r="R6" s="438"/>
      <c r="S6" s="438"/>
      <c r="T6" s="438"/>
      <c r="U6" s="275"/>
    </row>
    <row r="7" spans="1:94" ht="30" customHeight="1" x14ac:dyDescent="0.2">
      <c r="A7" s="465" t="s">
        <v>96</v>
      </c>
      <c r="B7" s="476" t="s">
        <v>2</v>
      </c>
      <c r="C7" s="477"/>
      <c r="D7" s="477"/>
      <c r="E7" s="477"/>
      <c r="F7" s="477"/>
      <c r="G7" s="477"/>
      <c r="H7" s="477"/>
      <c r="I7" s="477"/>
      <c r="J7" s="477"/>
      <c r="K7" s="477"/>
      <c r="L7" s="477"/>
      <c r="M7" s="477"/>
      <c r="N7" s="477"/>
      <c r="O7" s="477"/>
      <c r="P7" s="478"/>
      <c r="Q7" s="276"/>
      <c r="R7" s="472" t="s">
        <v>176</v>
      </c>
      <c r="S7" s="473"/>
      <c r="T7" s="473"/>
      <c r="U7" s="474"/>
    </row>
    <row r="8" spans="1:94" ht="25.5" customHeight="1" x14ac:dyDescent="0.2">
      <c r="A8" s="466"/>
      <c r="B8" s="468" t="s">
        <v>148</v>
      </c>
      <c r="C8" s="277"/>
      <c r="D8" s="470" t="s">
        <v>3</v>
      </c>
      <c r="E8" s="278"/>
      <c r="F8" s="460" t="s">
        <v>4</v>
      </c>
      <c r="G8" s="461"/>
      <c r="H8" s="462"/>
      <c r="I8" s="277"/>
      <c r="J8" s="463" t="s">
        <v>136</v>
      </c>
      <c r="K8" s="464"/>
      <c r="L8" s="464"/>
      <c r="M8" s="278"/>
      <c r="N8" s="464" t="s">
        <v>5</v>
      </c>
      <c r="O8" s="278"/>
      <c r="P8" s="464" t="s">
        <v>6</v>
      </c>
      <c r="Q8" s="278"/>
      <c r="R8" s="464" t="s">
        <v>7</v>
      </c>
      <c r="S8" s="464"/>
      <c r="T8" s="464"/>
      <c r="U8" s="464"/>
      <c r="Y8" s="475"/>
    </row>
    <row r="9" spans="1:94" ht="27.75" customHeight="1" x14ac:dyDescent="0.2">
      <c r="A9" s="467"/>
      <c r="B9" s="469"/>
      <c r="C9" s="279"/>
      <c r="D9" s="471"/>
      <c r="E9" s="120"/>
      <c r="F9" s="280" t="s">
        <v>50</v>
      </c>
      <c r="G9" s="281" t="s">
        <v>55</v>
      </c>
      <c r="H9" s="281" t="s">
        <v>51</v>
      </c>
      <c r="I9" s="279"/>
      <c r="J9" s="280" t="s">
        <v>50</v>
      </c>
      <c r="K9" s="281" t="s">
        <v>55</v>
      </c>
      <c r="L9" s="281" t="s">
        <v>51</v>
      </c>
      <c r="M9" s="120"/>
      <c r="N9" s="464"/>
      <c r="O9" s="120"/>
      <c r="P9" s="464"/>
      <c r="Q9" s="120"/>
      <c r="R9" s="280" t="s">
        <v>50</v>
      </c>
      <c r="S9" s="281" t="s">
        <v>55</v>
      </c>
      <c r="T9" s="281" t="s">
        <v>51</v>
      </c>
      <c r="U9" s="280" t="s">
        <v>139</v>
      </c>
      <c r="Y9" s="475"/>
    </row>
    <row r="10" spans="1:94" ht="13.5" thickBot="1" x14ac:dyDescent="0.25">
      <c r="A10" s="459"/>
      <c r="B10" s="459"/>
      <c r="C10" s="459"/>
      <c r="D10" s="459"/>
      <c r="E10" s="459"/>
      <c r="F10" s="459"/>
      <c r="G10" s="459"/>
      <c r="H10" s="459"/>
      <c r="I10" s="459"/>
      <c r="J10" s="459"/>
      <c r="K10" s="459"/>
      <c r="L10" s="459"/>
      <c r="M10" s="459"/>
      <c r="N10" s="459"/>
      <c r="O10" s="459"/>
      <c r="P10" s="459"/>
      <c r="Q10" s="459"/>
      <c r="R10" s="459"/>
      <c r="S10" s="459"/>
      <c r="T10" s="459"/>
      <c r="U10" s="459"/>
      <c r="V10" s="301"/>
      <c r="W10" s="301"/>
      <c r="X10" s="301"/>
      <c r="Y10" s="301"/>
      <c r="Z10" s="301"/>
      <c r="AA10" s="301"/>
      <c r="AB10" s="301"/>
    </row>
    <row r="11" spans="1:94" x14ac:dyDescent="0.2">
      <c r="A11" s="282" t="e">
        <f>VLOOKUP('HOJA DE TRABAJO DEL ORGANISMO'!B2,Hoja1!$B$2:$C$11,2,FALSE)</f>
        <v>#N/A</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131</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152"/>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132</v>
      </c>
      <c r="U68" s="300">
        <f>+'Fracción II 1er 2016'!U66+U66</f>
        <v>0</v>
      </c>
    </row>
    <row r="69" spans="1:21" ht="13.5" thickTop="1" x14ac:dyDescent="0.2"/>
  </sheetData>
  <mergeCells count="13">
    <mergeCell ref="Y8:Y9"/>
    <mergeCell ref="A7:A9"/>
    <mergeCell ref="B7:P7"/>
    <mergeCell ref="B8:B9"/>
    <mergeCell ref="D8:D9"/>
    <mergeCell ref="A6:T6"/>
    <mergeCell ref="F8:H8"/>
    <mergeCell ref="A10:U10"/>
    <mergeCell ref="R7:U7"/>
    <mergeCell ref="J8:L8"/>
    <mergeCell ref="N8:N9"/>
    <mergeCell ref="P8:P9"/>
    <mergeCell ref="R8:U8"/>
  </mergeCells>
  <pageMargins left="0.7" right="0.7" top="0.75" bottom="0.75" header="0.3" footer="0.3"/>
  <pageSetup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e">
        <f>'FRACCIÓN I 2016'!A1</f>
        <v>#N/A</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149</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125</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38" t="s">
        <v>60</v>
      </c>
      <c r="B6" s="438"/>
      <c r="C6" s="438"/>
      <c r="D6" s="438"/>
      <c r="E6" s="438"/>
      <c r="F6" s="438"/>
      <c r="G6" s="438"/>
      <c r="H6" s="438"/>
      <c r="I6" s="438"/>
      <c r="J6" s="438"/>
      <c r="K6" s="438"/>
      <c r="L6" s="438"/>
      <c r="M6" s="438"/>
      <c r="N6" s="438"/>
      <c r="O6" s="438"/>
      <c r="P6" s="438"/>
      <c r="Q6" s="438"/>
      <c r="R6" s="438"/>
      <c r="S6" s="438"/>
      <c r="T6" s="438"/>
      <c r="U6" s="275"/>
    </row>
    <row r="7" spans="1:94" ht="30" customHeight="1" x14ac:dyDescent="0.2">
      <c r="A7" s="465" t="s">
        <v>96</v>
      </c>
      <c r="B7" s="476" t="s">
        <v>2</v>
      </c>
      <c r="C7" s="477"/>
      <c r="D7" s="477"/>
      <c r="E7" s="477"/>
      <c r="F7" s="477"/>
      <c r="G7" s="477"/>
      <c r="H7" s="477"/>
      <c r="I7" s="477"/>
      <c r="J7" s="477"/>
      <c r="K7" s="477"/>
      <c r="L7" s="477"/>
      <c r="M7" s="477"/>
      <c r="N7" s="477"/>
      <c r="O7" s="477"/>
      <c r="P7" s="478"/>
      <c r="Q7" s="276"/>
      <c r="R7" s="472" t="s">
        <v>175</v>
      </c>
      <c r="S7" s="473"/>
      <c r="T7" s="473"/>
      <c r="U7" s="474"/>
    </row>
    <row r="8" spans="1:94" ht="25.5" customHeight="1" x14ac:dyDescent="0.2">
      <c r="A8" s="466"/>
      <c r="B8" s="468" t="s">
        <v>148</v>
      </c>
      <c r="C8" s="277"/>
      <c r="D8" s="470" t="s">
        <v>3</v>
      </c>
      <c r="E8" s="278"/>
      <c r="F8" s="460" t="s">
        <v>4</v>
      </c>
      <c r="G8" s="461"/>
      <c r="H8" s="462"/>
      <c r="I8" s="277"/>
      <c r="J8" s="463" t="s">
        <v>136</v>
      </c>
      <c r="K8" s="464"/>
      <c r="L8" s="464"/>
      <c r="M8" s="278"/>
      <c r="N8" s="464" t="s">
        <v>5</v>
      </c>
      <c r="O8" s="278"/>
      <c r="P8" s="464" t="s">
        <v>6</v>
      </c>
      <c r="Q8" s="278"/>
      <c r="R8" s="464" t="s">
        <v>7</v>
      </c>
      <c r="S8" s="464"/>
      <c r="T8" s="464"/>
      <c r="U8" s="464"/>
      <c r="Y8" s="475"/>
    </row>
    <row r="9" spans="1:94" ht="27.75" customHeight="1" x14ac:dyDescent="0.2">
      <c r="A9" s="467"/>
      <c r="B9" s="469"/>
      <c r="C9" s="279"/>
      <c r="D9" s="471"/>
      <c r="E9" s="120"/>
      <c r="F9" s="280" t="s">
        <v>137</v>
      </c>
      <c r="G9" s="281" t="s">
        <v>52</v>
      </c>
      <c r="H9" s="281" t="s">
        <v>53</v>
      </c>
      <c r="I9" s="279"/>
      <c r="J9" s="280" t="s">
        <v>137</v>
      </c>
      <c r="K9" s="281" t="s">
        <v>52</v>
      </c>
      <c r="L9" s="281" t="s">
        <v>53</v>
      </c>
      <c r="M9" s="120"/>
      <c r="N9" s="464"/>
      <c r="O9" s="120"/>
      <c r="P9" s="464"/>
      <c r="Q9" s="120"/>
      <c r="R9" s="280" t="s">
        <v>137</v>
      </c>
      <c r="S9" s="281" t="s">
        <v>52</v>
      </c>
      <c r="T9" s="281" t="s">
        <v>53</v>
      </c>
      <c r="U9" s="280" t="s">
        <v>140</v>
      </c>
      <c r="Y9" s="475"/>
    </row>
    <row r="10" spans="1:94" ht="13.5" thickBot="1" x14ac:dyDescent="0.25">
      <c r="A10" s="459"/>
      <c r="B10" s="459"/>
      <c r="C10" s="459"/>
      <c r="D10" s="459"/>
      <c r="E10" s="459"/>
      <c r="F10" s="459"/>
      <c r="G10" s="459"/>
      <c r="H10" s="459"/>
      <c r="I10" s="459"/>
      <c r="J10" s="459"/>
      <c r="K10" s="459"/>
      <c r="L10" s="459"/>
      <c r="M10" s="459"/>
      <c r="N10" s="459"/>
      <c r="O10" s="459"/>
      <c r="P10" s="459"/>
      <c r="Q10" s="459"/>
      <c r="R10" s="459"/>
      <c r="S10" s="459"/>
      <c r="T10" s="459"/>
      <c r="U10" s="459"/>
    </row>
    <row r="11" spans="1:94" x14ac:dyDescent="0.2">
      <c r="A11" s="282" t="e">
        <f>VLOOKUP('HOJA DE TRABAJO DEL ORGANISMO'!B2,Hoja1!$B$2:$C$11,2,FALSE)</f>
        <v>#N/A</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130</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152"/>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134</v>
      </c>
      <c r="U68" s="300">
        <f>+'Fracción II 2do 2016'!U68+U66</f>
        <v>0</v>
      </c>
    </row>
    <row r="69" spans="1:21" ht="13.5" thickTop="1" x14ac:dyDescent="0.2"/>
  </sheetData>
  <mergeCells count="13">
    <mergeCell ref="Y8:Y9"/>
    <mergeCell ref="R8:U8"/>
    <mergeCell ref="A6:T6"/>
    <mergeCell ref="A7:A9"/>
    <mergeCell ref="R7:U7"/>
    <mergeCell ref="A10:U10"/>
    <mergeCell ref="B7:P7"/>
    <mergeCell ref="B8:B9"/>
    <mergeCell ref="D8:D9"/>
    <mergeCell ref="F8:H8"/>
    <mergeCell ref="J8:L8"/>
    <mergeCell ref="N8:N9"/>
    <mergeCell ref="P8:P9"/>
  </mergeCells>
  <pageMargins left="0.7" right="0.7" top="0.75" bottom="0.75" header="0.3" footer="0.3"/>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P69"/>
  <sheetViews>
    <sheetView zoomScaleNormal="100" workbookViewId="0"/>
  </sheetViews>
  <sheetFormatPr baseColWidth="10" defaultRowHeight="12.75" x14ac:dyDescent="0.2"/>
  <cols>
    <col min="1" max="1" width="20" style="121" customWidth="1"/>
    <col min="2" max="2" width="19.5703125" style="121" customWidth="1"/>
    <col min="3" max="3" width="1.5703125" style="121" customWidth="1"/>
    <col min="4" max="4" width="15.7109375" style="121" customWidth="1"/>
    <col min="5" max="5" width="0.85546875" style="121" customWidth="1"/>
    <col min="6" max="8" width="10.85546875" style="121" customWidth="1"/>
    <col min="9" max="9" width="0.85546875" style="121" customWidth="1"/>
    <col min="10" max="12" width="10.85546875" style="121" customWidth="1"/>
    <col min="13" max="13" width="0.85546875" style="121" customWidth="1"/>
    <col min="14" max="14" width="19.42578125" style="121" customWidth="1"/>
    <col min="15" max="15" width="0.85546875" style="121" customWidth="1"/>
    <col min="16" max="16" width="16.85546875" style="121" customWidth="1"/>
    <col min="17" max="17" width="0.85546875" style="121" customWidth="1"/>
    <col min="18" max="20" width="13.140625" style="121" customWidth="1"/>
    <col min="21" max="21" width="13.85546875" style="121" customWidth="1"/>
    <col min="22" max="23" width="11.42578125" style="128"/>
    <col min="24" max="24" width="6.140625" style="128" customWidth="1"/>
    <col min="25" max="25" width="7.85546875" style="128" customWidth="1"/>
    <col min="26" max="94" width="11.42578125" style="128"/>
    <col min="95" max="16384" width="11.42578125" style="121"/>
  </cols>
  <sheetData>
    <row r="1" spans="1:94" s="124" customFormat="1" ht="18.75" customHeight="1" x14ac:dyDescent="0.2">
      <c r="A1" s="362" t="e">
        <f>'FRACCIÓN I 2016'!A1</f>
        <v>#N/A</v>
      </c>
      <c r="B1" s="353"/>
      <c r="C1" s="353"/>
      <c r="D1" s="353"/>
      <c r="E1" s="353"/>
      <c r="F1" s="353"/>
      <c r="G1" s="353"/>
      <c r="H1" s="353"/>
      <c r="I1" s="353"/>
      <c r="J1" s="353"/>
      <c r="K1" s="353"/>
      <c r="L1" s="353"/>
      <c r="M1" s="353"/>
      <c r="N1" s="353"/>
      <c r="O1" s="353"/>
      <c r="P1" s="353"/>
      <c r="Q1" s="353"/>
      <c r="R1" s="353"/>
      <c r="S1" s="353"/>
      <c r="T1" s="353"/>
      <c r="U1" s="353"/>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row>
    <row r="2" spans="1:94" s="124" customFormat="1" ht="12" customHeight="1" x14ac:dyDescent="0.2">
      <c r="A2" s="362" t="s">
        <v>0</v>
      </c>
      <c r="B2" s="363"/>
      <c r="C2" s="363"/>
      <c r="D2" s="363"/>
      <c r="E2" s="363"/>
      <c r="F2" s="363"/>
      <c r="G2" s="363"/>
      <c r="H2" s="363"/>
      <c r="I2" s="363"/>
      <c r="J2" s="363"/>
      <c r="K2" s="363"/>
      <c r="L2" s="363"/>
      <c r="M2" s="363"/>
      <c r="N2" s="363"/>
      <c r="O2" s="363"/>
      <c r="P2" s="363"/>
      <c r="Q2" s="363"/>
      <c r="R2" s="353"/>
      <c r="S2" s="353"/>
      <c r="T2" s="353"/>
      <c r="U2" s="353"/>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row>
    <row r="3" spans="1:94" s="124" customFormat="1" ht="14.25" customHeight="1" x14ac:dyDescent="0.2">
      <c r="A3" s="355" t="s">
        <v>149</v>
      </c>
      <c r="B3" s="363"/>
      <c r="C3" s="363"/>
      <c r="D3" s="363"/>
      <c r="E3" s="363"/>
      <c r="F3" s="363"/>
      <c r="G3" s="363"/>
      <c r="H3" s="363"/>
      <c r="I3" s="363"/>
      <c r="J3" s="363"/>
      <c r="K3" s="363"/>
      <c r="L3" s="363"/>
      <c r="M3" s="363"/>
      <c r="N3" s="363"/>
      <c r="O3" s="363"/>
      <c r="P3" s="363"/>
      <c r="Q3" s="363"/>
      <c r="R3" s="363"/>
      <c r="S3" s="363"/>
      <c r="T3" s="363"/>
      <c r="U3" s="363"/>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row>
    <row r="4" spans="1:94" s="124" customFormat="1" ht="13.5" customHeight="1" x14ac:dyDescent="0.2">
      <c r="A4" s="353" t="s">
        <v>1</v>
      </c>
      <c r="B4" s="354"/>
      <c r="C4" s="354"/>
      <c r="D4" s="354"/>
      <c r="E4" s="354"/>
      <c r="F4" s="354"/>
      <c r="G4" s="354"/>
      <c r="H4" s="354"/>
      <c r="I4" s="354"/>
      <c r="J4" s="354"/>
      <c r="K4" s="354"/>
      <c r="L4" s="354"/>
      <c r="M4" s="354"/>
      <c r="N4" s="354"/>
      <c r="O4" s="354"/>
      <c r="P4" s="354"/>
      <c r="Q4" s="354"/>
      <c r="R4" s="354"/>
      <c r="S4" s="354"/>
      <c r="T4" s="354"/>
      <c r="U4" s="354"/>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row>
    <row r="5" spans="1:94" s="124" customFormat="1" ht="14.25" customHeight="1" x14ac:dyDescent="0.2">
      <c r="A5" s="355" t="s">
        <v>126</v>
      </c>
      <c r="B5" s="354"/>
      <c r="C5" s="354"/>
      <c r="D5" s="354"/>
      <c r="E5" s="354"/>
      <c r="F5" s="354"/>
      <c r="G5" s="354"/>
      <c r="H5" s="354"/>
      <c r="I5" s="354"/>
      <c r="J5" s="354"/>
      <c r="K5" s="354"/>
      <c r="L5" s="354"/>
      <c r="M5" s="354"/>
      <c r="N5" s="354"/>
      <c r="O5" s="354"/>
      <c r="P5" s="354"/>
      <c r="Q5" s="354"/>
      <c r="R5" s="354"/>
      <c r="S5" s="354"/>
      <c r="T5" s="354"/>
      <c r="U5" s="354"/>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row>
    <row r="6" spans="1:94" ht="18.75" x14ac:dyDescent="0.2">
      <c r="A6" s="438" t="s">
        <v>60</v>
      </c>
      <c r="B6" s="438"/>
      <c r="C6" s="438"/>
      <c r="D6" s="438"/>
      <c r="E6" s="438"/>
      <c r="F6" s="438"/>
      <c r="G6" s="438"/>
      <c r="H6" s="438"/>
      <c r="I6" s="438"/>
      <c r="J6" s="438"/>
      <c r="K6" s="438"/>
      <c r="L6" s="438"/>
      <c r="M6" s="438"/>
      <c r="N6" s="438"/>
      <c r="O6" s="438"/>
      <c r="P6" s="438"/>
      <c r="Q6" s="438"/>
      <c r="R6" s="438"/>
      <c r="S6" s="438"/>
      <c r="T6" s="438"/>
      <c r="U6" s="275"/>
    </row>
    <row r="7" spans="1:94" ht="30" customHeight="1" x14ac:dyDescent="0.2">
      <c r="A7" s="465" t="s">
        <v>96</v>
      </c>
      <c r="B7" s="476" t="s">
        <v>2</v>
      </c>
      <c r="C7" s="477"/>
      <c r="D7" s="477"/>
      <c r="E7" s="477"/>
      <c r="F7" s="477"/>
      <c r="G7" s="477"/>
      <c r="H7" s="477"/>
      <c r="I7" s="477"/>
      <c r="J7" s="477"/>
      <c r="K7" s="477"/>
      <c r="L7" s="477"/>
      <c r="M7" s="477"/>
      <c r="N7" s="477"/>
      <c r="O7" s="477"/>
      <c r="P7" s="478"/>
      <c r="Q7" s="276"/>
      <c r="R7" s="472" t="s">
        <v>174</v>
      </c>
      <c r="S7" s="473"/>
      <c r="T7" s="473"/>
      <c r="U7" s="474"/>
    </row>
    <row r="8" spans="1:94" ht="25.5" customHeight="1" x14ac:dyDescent="0.2">
      <c r="A8" s="466"/>
      <c r="B8" s="468" t="s">
        <v>148</v>
      </c>
      <c r="C8" s="277"/>
      <c r="D8" s="470" t="s">
        <v>3</v>
      </c>
      <c r="E8" s="278"/>
      <c r="F8" s="460" t="s">
        <v>4</v>
      </c>
      <c r="G8" s="461"/>
      <c r="H8" s="462"/>
      <c r="I8" s="277"/>
      <c r="J8" s="463" t="s">
        <v>136</v>
      </c>
      <c r="K8" s="464"/>
      <c r="L8" s="464"/>
      <c r="M8" s="278"/>
      <c r="N8" s="464" t="s">
        <v>5</v>
      </c>
      <c r="O8" s="278"/>
      <c r="P8" s="464" t="s">
        <v>6</v>
      </c>
      <c r="Q8" s="278"/>
      <c r="R8" s="464" t="s">
        <v>7</v>
      </c>
      <c r="S8" s="464"/>
      <c r="T8" s="464"/>
      <c r="U8" s="464"/>
      <c r="Y8" s="475"/>
    </row>
    <row r="9" spans="1:94" ht="27.75" customHeight="1" x14ac:dyDescent="0.2">
      <c r="A9" s="467"/>
      <c r="B9" s="469"/>
      <c r="C9" s="279"/>
      <c r="D9" s="471"/>
      <c r="E9" s="120"/>
      <c r="F9" s="280" t="s">
        <v>100</v>
      </c>
      <c r="G9" s="281" t="s">
        <v>26</v>
      </c>
      <c r="H9" s="281" t="s">
        <v>27</v>
      </c>
      <c r="I9" s="279"/>
      <c r="J9" s="280" t="s">
        <v>100</v>
      </c>
      <c r="K9" s="281" t="s">
        <v>26</v>
      </c>
      <c r="L9" s="281" t="s">
        <v>27</v>
      </c>
      <c r="M9" s="120"/>
      <c r="N9" s="464"/>
      <c r="O9" s="120"/>
      <c r="P9" s="464"/>
      <c r="Q9" s="120"/>
      <c r="R9" s="280" t="s">
        <v>100</v>
      </c>
      <c r="S9" s="281" t="s">
        <v>26</v>
      </c>
      <c r="T9" s="281" t="s">
        <v>27</v>
      </c>
      <c r="U9" s="280" t="s">
        <v>141</v>
      </c>
      <c r="Y9" s="475"/>
    </row>
    <row r="10" spans="1:94" ht="13.5" thickBot="1" x14ac:dyDescent="0.25">
      <c r="A10" s="459"/>
      <c r="B10" s="459"/>
      <c r="C10" s="459"/>
      <c r="D10" s="459"/>
      <c r="E10" s="459"/>
      <c r="F10" s="459"/>
      <c r="G10" s="459"/>
      <c r="H10" s="459"/>
      <c r="I10" s="459"/>
      <c r="J10" s="459"/>
      <c r="K10" s="459"/>
      <c r="L10" s="459"/>
      <c r="M10" s="459"/>
      <c r="N10" s="459"/>
      <c r="O10" s="459"/>
      <c r="P10" s="459"/>
      <c r="Q10" s="459"/>
      <c r="R10" s="459"/>
      <c r="S10" s="459"/>
      <c r="T10" s="459"/>
      <c r="U10" s="459"/>
    </row>
    <row r="11" spans="1:94" x14ac:dyDescent="0.2">
      <c r="A11" s="282" t="e">
        <f>VLOOKUP('HOJA DE TRABAJO DEL ORGANISMO'!B2,Hoja1!$B$2:$C$11,2,FALSE)</f>
        <v>#N/A</v>
      </c>
      <c r="B11" s="245"/>
      <c r="C11" s="245"/>
      <c r="D11" s="245"/>
      <c r="E11" s="245"/>
      <c r="F11" s="283"/>
      <c r="G11" s="283"/>
      <c r="H11" s="283"/>
      <c r="I11" s="245"/>
      <c r="J11" s="284"/>
      <c r="K11" s="284"/>
      <c r="L11" s="284"/>
      <c r="M11" s="245"/>
      <c r="N11" s="245"/>
      <c r="O11" s="245"/>
      <c r="P11" s="285"/>
      <c r="Q11" s="245"/>
      <c r="R11" s="283">
        <f t="shared" ref="R11:T12" si="0">+F11*J11</f>
        <v>0</v>
      </c>
      <c r="S11" s="283">
        <f t="shared" si="0"/>
        <v>0</v>
      </c>
      <c r="T11" s="283">
        <f t="shared" si="0"/>
        <v>0</v>
      </c>
      <c r="U11" s="286">
        <f t="shared" ref="U11:U12" si="1">+R11+S11+T11</f>
        <v>0</v>
      </c>
    </row>
    <row r="12" spans="1:94" x14ac:dyDescent="0.2">
      <c r="A12" s="143" t="s">
        <v>19</v>
      </c>
      <c r="B12" s="128"/>
      <c r="C12" s="128"/>
      <c r="D12" s="128"/>
      <c r="E12" s="128"/>
      <c r="F12" s="287"/>
      <c r="G12" s="287"/>
      <c r="H12" s="287"/>
      <c r="I12" s="128"/>
      <c r="J12" s="288"/>
      <c r="K12" s="288"/>
      <c r="L12" s="288"/>
      <c r="M12" s="128"/>
      <c r="N12" s="128"/>
      <c r="O12" s="128"/>
      <c r="P12" s="289"/>
      <c r="Q12" s="128"/>
      <c r="R12" s="287">
        <f t="shared" si="0"/>
        <v>0</v>
      </c>
      <c r="S12" s="287">
        <f t="shared" si="0"/>
        <v>0</v>
      </c>
      <c r="T12" s="287">
        <f t="shared" si="0"/>
        <v>0</v>
      </c>
      <c r="U12" s="290">
        <f t="shared" si="1"/>
        <v>0</v>
      </c>
    </row>
    <row r="13" spans="1:94" x14ac:dyDescent="0.2">
      <c r="A13" s="143" t="s">
        <v>19</v>
      </c>
      <c r="B13" s="128"/>
      <c r="C13" s="128"/>
      <c r="D13" s="128"/>
      <c r="E13" s="128"/>
      <c r="F13" s="287"/>
      <c r="G13" s="287"/>
      <c r="H13" s="287"/>
      <c r="I13" s="128"/>
      <c r="J13" s="288"/>
      <c r="K13" s="288"/>
      <c r="L13" s="288"/>
      <c r="M13" s="128"/>
      <c r="N13" s="128"/>
      <c r="O13" s="128"/>
      <c r="P13" s="289"/>
      <c r="Q13" s="128"/>
      <c r="R13" s="287">
        <f t="shared" ref="R13:R61" si="2">+F13*J13</f>
        <v>0</v>
      </c>
      <c r="S13" s="287">
        <f t="shared" ref="S13:S61" si="3">+G13*K13</f>
        <v>0</v>
      </c>
      <c r="T13" s="287">
        <f t="shared" ref="T13:T61" si="4">+H13*L13</f>
        <v>0</v>
      </c>
      <c r="U13" s="290">
        <f t="shared" ref="U13:U61" si="5">+R13+S13+T13</f>
        <v>0</v>
      </c>
    </row>
    <row r="14" spans="1:94" x14ac:dyDescent="0.2">
      <c r="A14" s="143" t="s">
        <v>19</v>
      </c>
      <c r="B14" s="128"/>
      <c r="C14" s="128"/>
      <c r="D14" s="128"/>
      <c r="E14" s="128"/>
      <c r="F14" s="287"/>
      <c r="G14" s="287"/>
      <c r="H14" s="287"/>
      <c r="I14" s="128"/>
      <c r="J14" s="288"/>
      <c r="K14" s="288"/>
      <c r="L14" s="288"/>
      <c r="M14" s="128"/>
      <c r="N14" s="128"/>
      <c r="O14" s="128"/>
      <c r="P14" s="289"/>
      <c r="Q14" s="128"/>
      <c r="R14" s="287">
        <f t="shared" si="2"/>
        <v>0</v>
      </c>
      <c r="S14" s="287">
        <f t="shared" si="3"/>
        <v>0</v>
      </c>
      <c r="T14" s="287">
        <f t="shared" si="4"/>
        <v>0</v>
      </c>
      <c r="U14" s="290">
        <f t="shared" si="5"/>
        <v>0</v>
      </c>
    </row>
    <row r="15" spans="1:94" x14ac:dyDescent="0.2">
      <c r="A15" s="143" t="s">
        <v>19</v>
      </c>
      <c r="B15" s="128"/>
      <c r="C15" s="128"/>
      <c r="D15" s="128"/>
      <c r="E15" s="128"/>
      <c r="F15" s="287"/>
      <c r="G15" s="287"/>
      <c r="H15" s="287"/>
      <c r="I15" s="128"/>
      <c r="J15" s="288"/>
      <c r="K15" s="288"/>
      <c r="L15" s="288"/>
      <c r="M15" s="128"/>
      <c r="N15" s="128"/>
      <c r="O15" s="128"/>
      <c r="P15" s="289"/>
      <c r="Q15" s="128"/>
      <c r="R15" s="287">
        <f t="shared" si="2"/>
        <v>0</v>
      </c>
      <c r="S15" s="287">
        <f t="shared" si="3"/>
        <v>0</v>
      </c>
      <c r="T15" s="287">
        <f t="shared" si="4"/>
        <v>0</v>
      </c>
      <c r="U15" s="290">
        <f t="shared" si="5"/>
        <v>0</v>
      </c>
    </row>
    <row r="16" spans="1:94" x14ac:dyDescent="0.2">
      <c r="A16" s="143" t="s">
        <v>19</v>
      </c>
      <c r="B16" s="128"/>
      <c r="C16" s="128"/>
      <c r="D16" s="128"/>
      <c r="E16" s="128"/>
      <c r="F16" s="287"/>
      <c r="G16" s="287"/>
      <c r="H16" s="287"/>
      <c r="I16" s="128"/>
      <c r="J16" s="288"/>
      <c r="K16" s="288"/>
      <c r="L16" s="288"/>
      <c r="M16" s="128"/>
      <c r="N16" s="128"/>
      <c r="O16" s="128"/>
      <c r="P16" s="289"/>
      <c r="Q16" s="128"/>
      <c r="R16" s="287">
        <f t="shared" si="2"/>
        <v>0</v>
      </c>
      <c r="S16" s="287">
        <f t="shared" si="3"/>
        <v>0</v>
      </c>
      <c r="T16" s="287">
        <f t="shared" si="4"/>
        <v>0</v>
      </c>
      <c r="U16" s="290">
        <f t="shared" si="5"/>
        <v>0</v>
      </c>
    </row>
    <row r="17" spans="1:21" x14ac:dyDescent="0.2">
      <c r="A17" s="143" t="s">
        <v>19</v>
      </c>
      <c r="B17" s="128"/>
      <c r="C17" s="128"/>
      <c r="D17" s="128"/>
      <c r="E17" s="128"/>
      <c r="F17" s="128"/>
      <c r="G17" s="128"/>
      <c r="H17" s="128"/>
      <c r="I17" s="128"/>
      <c r="J17" s="128"/>
      <c r="K17" s="128"/>
      <c r="L17" s="128"/>
      <c r="M17" s="128"/>
      <c r="N17" s="128"/>
      <c r="O17" s="128"/>
      <c r="P17" s="128"/>
      <c r="Q17" s="128"/>
      <c r="R17" s="287">
        <f t="shared" si="2"/>
        <v>0</v>
      </c>
      <c r="S17" s="287">
        <f t="shared" si="3"/>
        <v>0</v>
      </c>
      <c r="T17" s="287">
        <f t="shared" si="4"/>
        <v>0</v>
      </c>
      <c r="U17" s="290">
        <f t="shared" si="5"/>
        <v>0</v>
      </c>
    </row>
    <row r="18" spans="1:21" x14ac:dyDescent="0.2">
      <c r="A18" s="143" t="s">
        <v>19</v>
      </c>
      <c r="B18" s="128"/>
      <c r="C18" s="128"/>
      <c r="D18" s="128"/>
      <c r="E18" s="287"/>
      <c r="F18" s="287"/>
      <c r="G18" s="287"/>
      <c r="H18" s="287"/>
      <c r="I18" s="128"/>
      <c r="J18" s="291"/>
      <c r="K18" s="291"/>
      <c r="L18" s="291"/>
      <c r="M18" s="128"/>
      <c r="N18" s="128"/>
      <c r="O18" s="128"/>
      <c r="P18" s="128"/>
      <c r="Q18" s="128"/>
      <c r="R18" s="287">
        <f t="shared" si="2"/>
        <v>0</v>
      </c>
      <c r="S18" s="287">
        <f t="shared" si="3"/>
        <v>0</v>
      </c>
      <c r="T18" s="287">
        <f t="shared" si="4"/>
        <v>0</v>
      </c>
      <c r="U18" s="290">
        <f t="shared" si="5"/>
        <v>0</v>
      </c>
    </row>
    <row r="19" spans="1:21" x14ac:dyDescent="0.2">
      <c r="A19" s="143" t="s">
        <v>19</v>
      </c>
      <c r="B19" s="128"/>
      <c r="C19" s="128"/>
      <c r="D19" s="128"/>
      <c r="E19" s="128"/>
      <c r="F19" s="128"/>
      <c r="G19" s="128"/>
      <c r="H19" s="128"/>
      <c r="I19" s="128"/>
      <c r="J19" s="128"/>
      <c r="K19" s="128"/>
      <c r="L19" s="128"/>
      <c r="M19" s="128"/>
      <c r="N19" s="128"/>
      <c r="O19" s="128"/>
      <c r="P19" s="128"/>
      <c r="Q19" s="128"/>
      <c r="R19" s="287">
        <f t="shared" si="2"/>
        <v>0</v>
      </c>
      <c r="S19" s="287">
        <f t="shared" si="3"/>
        <v>0</v>
      </c>
      <c r="T19" s="287">
        <f t="shared" si="4"/>
        <v>0</v>
      </c>
      <c r="U19" s="290">
        <f t="shared" si="5"/>
        <v>0</v>
      </c>
    </row>
    <row r="20" spans="1:21" x14ac:dyDescent="0.2">
      <c r="A20" s="143" t="s">
        <v>19</v>
      </c>
      <c r="B20" s="128"/>
      <c r="C20" s="128"/>
      <c r="D20" s="128"/>
      <c r="E20" s="128"/>
      <c r="F20" s="128"/>
      <c r="G20" s="128"/>
      <c r="H20" s="128"/>
      <c r="I20" s="128"/>
      <c r="J20" s="128"/>
      <c r="K20" s="128"/>
      <c r="L20" s="128"/>
      <c r="M20" s="128"/>
      <c r="N20" s="128"/>
      <c r="O20" s="128"/>
      <c r="P20" s="128"/>
      <c r="Q20" s="128"/>
      <c r="R20" s="287">
        <f t="shared" si="2"/>
        <v>0</v>
      </c>
      <c r="S20" s="287">
        <f t="shared" si="3"/>
        <v>0</v>
      </c>
      <c r="T20" s="287">
        <f t="shared" si="4"/>
        <v>0</v>
      </c>
      <c r="U20" s="290">
        <f t="shared" si="5"/>
        <v>0</v>
      </c>
    </row>
    <row r="21" spans="1:21" x14ac:dyDescent="0.2">
      <c r="A21" s="143" t="s">
        <v>19</v>
      </c>
      <c r="B21" s="128"/>
      <c r="C21" s="128"/>
      <c r="D21" s="128"/>
      <c r="E21" s="128"/>
      <c r="F21" s="128"/>
      <c r="G21" s="128"/>
      <c r="H21" s="128"/>
      <c r="I21" s="128"/>
      <c r="J21" s="128"/>
      <c r="K21" s="128"/>
      <c r="L21" s="128"/>
      <c r="M21" s="128"/>
      <c r="N21" s="128"/>
      <c r="O21" s="128"/>
      <c r="P21" s="128"/>
      <c r="Q21" s="128"/>
      <c r="R21" s="287">
        <f t="shared" si="2"/>
        <v>0</v>
      </c>
      <c r="S21" s="287">
        <f t="shared" si="3"/>
        <v>0</v>
      </c>
      <c r="T21" s="287">
        <f t="shared" si="4"/>
        <v>0</v>
      </c>
      <c r="U21" s="290">
        <f t="shared" si="5"/>
        <v>0</v>
      </c>
    </row>
    <row r="22" spans="1:21" x14ac:dyDescent="0.2">
      <c r="A22" s="143" t="s">
        <v>19</v>
      </c>
      <c r="B22" s="128"/>
      <c r="C22" s="128"/>
      <c r="D22" s="128"/>
      <c r="E22" s="128"/>
      <c r="F22" s="128"/>
      <c r="G22" s="128"/>
      <c r="H22" s="128"/>
      <c r="I22" s="128"/>
      <c r="J22" s="128"/>
      <c r="K22" s="128"/>
      <c r="L22" s="128"/>
      <c r="M22" s="128"/>
      <c r="N22" s="128"/>
      <c r="O22" s="128"/>
      <c r="P22" s="128"/>
      <c r="Q22" s="128"/>
      <c r="R22" s="287">
        <f t="shared" si="2"/>
        <v>0</v>
      </c>
      <c r="S22" s="287">
        <f t="shared" si="3"/>
        <v>0</v>
      </c>
      <c r="T22" s="287">
        <f t="shared" si="4"/>
        <v>0</v>
      </c>
      <c r="U22" s="290">
        <f t="shared" si="5"/>
        <v>0</v>
      </c>
    </row>
    <row r="23" spans="1:21" x14ac:dyDescent="0.2">
      <c r="A23" s="143" t="s">
        <v>19</v>
      </c>
      <c r="B23" s="128"/>
      <c r="C23" s="128"/>
      <c r="D23" s="128"/>
      <c r="E23" s="128"/>
      <c r="F23" s="128"/>
      <c r="G23" s="128"/>
      <c r="H23" s="128"/>
      <c r="I23" s="128"/>
      <c r="J23" s="128"/>
      <c r="K23" s="128"/>
      <c r="L23" s="128"/>
      <c r="M23" s="128"/>
      <c r="N23" s="128"/>
      <c r="O23" s="128"/>
      <c r="P23" s="128"/>
      <c r="Q23" s="128"/>
      <c r="R23" s="287">
        <f t="shared" si="2"/>
        <v>0</v>
      </c>
      <c r="S23" s="287">
        <f t="shared" si="3"/>
        <v>0</v>
      </c>
      <c r="T23" s="287">
        <f t="shared" si="4"/>
        <v>0</v>
      </c>
      <c r="U23" s="290">
        <f t="shared" si="5"/>
        <v>0</v>
      </c>
    </row>
    <row r="24" spans="1:21" x14ac:dyDescent="0.2">
      <c r="A24" s="143" t="s">
        <v>19</v>
      </c>
      <c r="B24" s="128"/>
      <c r="C24" s="128"/>
      <c r="D24" s="128"/>
      <c r="E24" s="128"/>
      <c r="F24" s="128"/>
      <c r="G24" s="128"/>
      <c r="H24" s="128"/>
      <c r="I24" s="128"/>
      <c r="J24" s="128"/>
      <c r="K24" s="128"/>
      <c r="L24" s="128"/>
      <c r="M24" s="128"/>
      <c r="N24" s="128"/>
      <c r="O24" s="128"/>
      <c r="P24" s="128"/>
      <c r="Q24" s="128"/>
      <c r="R24" s="287">
        <f t="shared" si="2"/>
        <v>0</v>
      </c>
      <c r="S24" s="287">
        <f t="shared" si="3"/>
        <v>0</v>
      </c>
      <c r="T24" s="287">
        <f t="shared" si="4"/>
        <v>0</v>
      </c>
      <c r="U24" s="290">
        <f t="shared" si="5"/>
        <v>0</v>
      </c>
    </row>
    <row r="25" spans="1:21" x14ac:dyDescent="0.2">
      <c r="A25" s="143" t="s">
        <v>19</v>
      </c>
      <c r="B25" s="128"/>
      <c r="C25" s="128"/>
      <c r="D25" s="128"/>
      <c r="E25" s="128"/>
      <c r="F25" s="128"/>
      <c r="G25" s="128"/>
      <c r="H25" s="128"/>
      <c r="I25" s="128"/>
      <c r="J25" s="128"/>
      <c r="K25" s="128"/>
      <c r="L25" s="128"/>
      <c r="M25" s="128"/>
      <c r="N25" s="128"/>
      <c r="O25" s="128"/>
      <c r="P25" s="128"/>
      <c r="Q25" s="128"/>
      <c r="R25" s="287">
        <f t="shared" si="2"/>
        <v>0</v>
      </c>
      <c r="S25" s="287">
        <f t="shared" si="3"/>
        <v>0</v>
      </c>
      <c r="T25" s="287">
        <f t="shared" si="4"/>
        <v>0</v>
      </c>
      <c r="U25" s="290">
        <f t="shared" si="5"/>
        <v>0</v>
      </c>
    </row>
    <row r="26" spans="1:21" x14ac:dyDescent="0.2">
      <c r="A26" s="143" t="s">
        <v>19</v>
      </c>
      <c r="B26" s="128"/>
      <c r="C26" s="128"/>
      <c r="D26" s="128"/>
      <c r="E26" s="128"/>
      <c r="F26" s="128"/>
      <c r="G26" s="128"/>
      <c r="H26" s="128"/>
      <c r="I26" s="128"/>
      <c r="J26" s="128"/>
      <c r="K26" s="128"/>
      <c r="L26" s="128"/>
      <c r="M26" s="128"/>
      <c r="N26" s="128"/>
      <c r="O26" s="128"/>
      <c r="P26" s="128"/>
      <c r="Q26" s="128"/>
      <c r="R26" s="287">
        <f t="shared" si="2"/>
        <v>0</v>
      </c>
      <c r="S26" s="287">
        <f t="shared" si="3"/>
        <v>0</v>
      </c>
      <c r="T26" s="287">
        <f t="shared" si="4"/>
        <v>0</v>
      </c>
      <c r="U26" s="290">
        <f t="shared" si="5"/>
        <v>0</v>
      </c>
    </row>
    <row r="27" spans="1:21" x14ac:dyDescent="0.2">
      <c r="A27" s="143" t="s">
        <v>19</v>
      </c>
      <c r="B27" s="128"/>
      <c r="C27" s="128"/>
      <c r="D27" s="128"/>
      <c r="E27" s="128"/>
      <c r="F27" s="128"/>
      <c r="G27" s="128"/>
      <c r="H27" s="128"/>
      <c r="I27" s="128"/>
      <c r="J27" s="128"/>
      <c r="K27" s="128"/>
      <c r="L27" s="128"/>
      <c r="M27" s="128"/>
      <c r="N27" s="128"/>
      <c r="O27" s="128"/>
      <c r="P27" s="128"/>
      <c r="Q27" s="128"/>
      <c r="R27" s="287">
        <f t="shared" si="2"/>
        <v>0</v>
      </c>
      <c r="S27" s="287">
        <f t="shared" si="3"/>
        <v>0</v>
      </c>
      <c r="T27" s="287">
        <f t="shared" si="4"/>
        <v>0</v>
      </c>
      <c r="U27" s="290">
        <f t="shared" si="5"/>
        <v>0</v>
      </c>
    </row>
    <row r="28" spans="1:21" x14ac:dyDescent="0.2">
      <c r="A28" s="143" t="s">
        <v>19</v>
      </c>
      <c r="B28" s="128"/>
      <c r="C28" s="128"/>
      <c r="D28" s="128"/>
      <c r="E28" s="128"/>
      <c r="F28" s="128"/>
      <c r="G28" s="128"/>
      <c r="H28" s="128"/>
      <c r="I28" s="128"/>
      <c r="J28" s="128"/>
      <c r="K28" s="128"/>
      <c r="L28" s="128"/>
      <c r="M28" s="128"/>
      <c r="N28" s="128"/>
      <c r="O28" s="128"/>
      <c r="P28" s="128"/>
      <c r="Q28" s="128"/>
      <c r="R28" s="287">
        <f t="shared" si="2"/>
        <v>0</v>
      </c>
      <c r="S28" s="287">
        <f t="shared" si="3"/>
        <v>0</v>
      </c>
      <c r="T28" s="287">
        <f t="shared" si="4"/>
        <v>0</v>
      </c>
      <c r="U28" s="290">
        <f t="shared" si="5"/>
        <v>0</v>
      </c>
    </row>
    <row r="29" spans="1:21" x14ac:dyDescent="0.2">
      <c r="A29" s="143" t="s">
        <v>19</v>
      </c>
      <c r="B29" s="128"/>
      <c r="C29" s="128"/>
      <c r="D29" s="128"/>
      <c r="E29" s="128"/>
      <c r="F29" s="128"/>
      <c r="G29" s="128"/>
      <c r="H29" s="128"/>
      <c r="I29" s="128"/>
      <c r="J29" s="128"/>
      <c r="K29" s="128"/>
      <c r="L29" s="128"/>
      <c r="M29" s="128"/>
      <c r="N29" s="128"/>
      <c r="O29" s="128"/>
      <c r="P29" s="128"/>
      <c r="Q29" s="128"/>
      <c r="R29" s="287">
        <f t="shared" si="2"/>
        <v>0</v>
      </c>
      <c r="S29" s="287">
        <f t="shared" si="3"/>
        <v>0</v>
      </c>
      <c r="T29" s="287">
        <f t="shared" si="4"/>
        <v>0</v>
      </c>
      <c r="U29" s="290">
        <f t="shared" si="5"/>
        <v>0</v>
      </c>
    </row>
    <row r="30" spans="1:21" x14ac:dyDescent="0.2">
      <c r="A30" s="143" t="s">
        <v>19</v>
      </c>
      <c r="B30" s="128"/>
      <c r="C30" s="128"/>
      <c r="D30" s="128"/>
      <c r="E30" s="128"/>
      <c r="F30" s="128"/>
      <c r="G30" s="128"/>
      <c r="H30" s="128"/>
      <c r="I30" s="128"/>
      <c r="J30" s="128"/>
      <c r="K30" s="128"/>
      <c r="L30" s="128"/>
      <c r="M30" s="128"/>
      <c r="N30" s="128"/>
      <c r="O30" s="128"/>
      <c r="P30" s="128"/>
      <c r="Q30" s="128"/>
      <c r="R30" s="287">
        <f t="shared" si="2"/>
        <v>0</v>
      </c>
      <c r="S30" s="287">
        <f t="shared" si="3"/>
        <v>0</v>
      </c>
      <c r="T30" s="287">
        <f t="shared" si="4"/>
        <v>0</v>
      </c>
      <c r="U30" s="290">
        <f t="shared" si="5"/>
        <v>0</v>
      </c>
    </row>
    <row r="31" spans="1:21" x14ac:dyDescent="0.2">
      <c r="A31" s="143" t="s">
        <v>19</v>
      </c>
      <c r="B31" s="128"/>
      <c r="C31" s="128"/>
      <c r="D31" s="128"/>
      <c r="E31" s="128"/>
      <c r="F31" s="128"/>
      <c r="G31" s="128"/>
      <c r="H31" s="128"/>
      <c r="I31" s="128"/>
      <c r="J31" s="128"/>
      <c r="K31" s="128"/>
      <c r="L31" s="128"/>
      <c r="M31" s="128"/>
      <c r="N31" s="128"/>
      <c r="O31" s="128"/>
      <c r="P31" s="128"/>
      <c r="Q31" s="128"/>
      <c r="R31" s="287">
        <f t="shared" si="2"/>
        <v>0</v>
      </c>
      <c r="S31" s="287">
        <f t="shared" si="3"/>
        <v>0</v>
      </c>
      <c r="T31" s="287">
        <f t="shared" si="4"/>
        <v>0</v>
      </c>
      <c r="U31" s="290">
        <f t="shared" si="5"/>
        <v>0</v>
      </c>
    </row>
    <row r="32" spans="1:21" x14ac:dyDescent="0.2">
      <c r="A32" s="143" t="s">
        <v>19</v>
      </c>
      <c r="B32" s="128"/>
      <c r="C32" s="128"/>
      <c r="D32" s="128"/>
      <c r="E32" s="128"/>
      <c r="F32" s="128"/>
      <c r="G32" s="128"/>
      <c r="H32" s="128"/>
      <c r="I32" s="128"/>
      <c r="J32" s="128"/>
      <c r="K32" s="128"/>
      <c r="L32" s="128"/>
      <c r="M32" s="128"/>
      <c r="N32" s="128"/>
      <c r="O32" s="128"/>
      <c r="P32" s="128"/>
      <c r="Q32" s="128"/>
      <c r="R32" s="287">
        <f t="shared" si="2"/>
        <v>0</v>
      </c>
      <c r="S32" s="287">
        <f t="shared" si="3"/>
        <v>0</v>
      </c>
      <c r="T32" s="287">
        <f t="shared" si="4"/>
        <v>0</v>
      </c>
      <c r="U32" s="290">
        <f t="shared" si="5"/>
        <v>0</v>
      </c>
    </row>
    <row r="33" spans="1:21" x14ac:dyDescent="0.2">
      <c r="A33" s="143" t="s">
        <v>19</v>
      </c>
      <c r="B33" s="128"/>
      <c r="C33" s="128"/>
      <c r="D33" s="128"/>
      <c r="E33" s="128"/>
      <c r="F33" s="128"/>
      <c r="G33" s="128"/>
      <c r="H33" s="128"/>
      <c r="I33" s="128"/>
      <c r="J33" s="128"/>
      <c r="K33" s="128"/>
      <c r="L33" s="128"/>
      <c r="M33" s="128"/>
      <c r="N33" s="128"/>
      <c r="O33" s="128"/>
      <c r="P33" s="128"/>
      <c r="Q33" s="128"/>
      <c r="R33" s="287">
        <f t="shared" si="2"/>
        <v>0</v>
      </c>
      <c r="S33" s="287">
        <f t="shared" si="3"/>
        <v>0</v>
      </c>
      <c r="T33" s="287">
        <f t="shared" si="4"/>
        <v>0</v>
      </c>
      <c r="U33" s="290">
        <f t="shared" si="5"/>
        <v>0</v>
      </c>
    </row>
    <row r="34" spans="1:21" x14ac:dyDescent="0.2">
      <c r="A34" s="143" t="s">
        <v>19</v>
      </c>
      <c r="B34" s="128"/>
      <c r="C34" s="128"/>
      <c r="D34" s="128"/>
      <c r="E34" s="128"/>
      <c r="F34" s="128"/>
      <c r="G34" s="128"/>
      <c r="H34" s="128"/>
      <c r="I34" s="128"/>
      <c r="J34" s="128"/>
      <c r="K34" s="128"/>
      <c r="L34" s="128"/>
      <c r="M34" s="128"/>
      <c r="N34" s="128"/>
      <c r="O34" s="128"/>
      <c r="P34" s="128"/>
      <c r="Q34" s="128"/>
      <c r="R34" s="287">
        <f t="shared" si="2"/>
        <v>0</v>
      </c>
      <c r="S34" s="287">
        <f t="shared" si="3"/>
        <v>0</v>
      </c>
      <c r="T34" s="287">
        <f t="shared" si="4"/>
        <v>0</v>
      </c>
      <c r="U34" s="290">
        <f t="shared" si="5"/>
        <v>0</v>
      </c>
    </row>
    <row r="35" spans="1:21" x14ac:dyDescent="0.2">
      <c r="A35" s="143" t="s">
        <v>19</v>
      </c>
      <c r="B35" s="128"/>
      <c r="C35" s="128"/>
      <c r="D35" s="128"/>
      <c r="E35" s="128"/>
      <c r="F35" s="128"/>
      <c r="G35" s="128"/>
      <c r="H35" s="128"/>
      <c r="I35" s="128"/>
      <c r="J35" s="128"/>
      <c r="K35" s="128"/>
      <c r="L35" s="128"/>
      <c r="M35" s="128"/>
      <c r="N35" s="128"/>
      <c r="O35" s="128"/>
      <c r="P35" s="128"/>
      <c r="Q35" s="128"/>
      <c r="R35" s="287">
        <f t="shared" si="2"/>
        <v>0</v>
      </c>
      <c r="S35" s="287">
        <f t="shared" si="3"/>
        <v>0</v>
      </c>
      <c r="T35" s="287">
        <f t="shared" si="4"/>
        <v>0</v>
      </c>
      <c r="U35" s="290">
        <f t="shared" si="5"/>
        <v>0</v>
      </c>
    </row>
    <row r="36" spans="1:21" x14ac:dyDescent="0.2">
      <c r="A36" s="143" t="s">
        <v>19</v>
      </c>
      <c r="B36" s="128"/>
      <c r="C36" s="128"/>
      <c r="D36" s="128"/>
      <c r="E36" s="128"/>
      <c r="F36" s="128"/>
      <c r="G36" s="128"/>
      <c r="H36" s="128"/>
      <c r="I36" s="128"/>
      <c r="J36" s="128"/>
      <c r="K36" s="128"/>
      <c r="L36" s="128"/>
      <c r="M36" s="128"/>
      <c r="N36" s="128"/>
      <c r="O36" s="128"/>
      <c r="P36" s="128"/>
      <c r="Q36" s="128"/>
      <c r="R36" s="287">
        <f t="shared" si="2"/>
        <v>0</v>
      </c>
      <c r="S36" s="287">
        <f t="shared" si="3"/>
        <v>0</v>
      </c>
      <c r="T36" s="287">
        <f t="shared" si="4"/>
        <v>0</v>
      </c>
      <c r="U36" s="290">
        <f t="shared" si="5"/>
        <v>0</v>
      </c>
    </row>
    <row r="37" spans="1:21" x14ac:dyDescent="0.2">
      <c r="A37" s="143" t="s">
        <v>19</v>
      </c>
      <c r="B37" s="128"/>
      <c r="C37" s="128"/>
      <c r="D37" s="128"/>
      <c r="E37" s="128"/>
      <c r="F37" s="128"/>
      <c r="G37" s="128"/>
      <c r="H37" s="128"/>
      <c r="I37" s="128"/>
      <c r="J37" s="128"/>
      <c r="K37" s="128"/>
      <c r="L37" s="128"/>
      <c r="M37" s="128"/>
      <c r="N37" s="128"/>
      <c r="O37" s="128"/>
      <c r="P37" s="128"/>
      <c r="Q37" s="128"/>
      <c r="R37" s="287">
        <f t="shared" si="2"/>
        <v>0</v>
      </c>
      <c r="S37" s="287">
        <f t="shared" si="3"/>
        <v>0</v>
      </c>
      <c r="T37" s="287">
        <f t="shared" si="4"/>
        <v>0</v>
      </c>
      <c r="U37" s="290">
        <f t="shared" si="5"/>
        <v>0</v>
      </c>
    </row>
    <row r="38" spans="1:21" x14ac:dyDescent="0.2">
      <c r="A38" s="143" t="s">
        <v>19</v>
      </c>
      <c r="B38" s="128"/>
      <c r="C38" s="128"/>
      <c r="D38" s="128"/>
      <c r="E38" s="128"/>
      <c r="F38" s="128"/>
      <c r="G38" s="128"/>
      <c r="H38" s="128"/>
      <c r="I38" s="128"/>
      <c r="J38" s="128"/>
      <c r="K38" s="128"/>
      <c r="L38" s="128"/>
      <c r="M38" s="128"/>
      <c r="N38" s="128"/>
      <c r="O38" s="128"/>
      <c r="P38" s="128"/>
      <c r="Q38" s="128"/>
      <c r="R38" s="287">
        <f t="shared" si="2"/>
        <v>0</v>
      </c>
      <c r="S38" s="287">
        <f t="shared" si="3"/>
        <v>0</v>
      </c>
      <c r="T38" s="287">
        <f t="shared" si="4"/>
        <v>0</v>
      </c>
      <c r="U38" s="290">
        <f t="shared" si="5"/>
        <v>0</v>
      </c>
    </row>
    <row r="39" spans="1:21" x14ac:dyDescent="0.2">
      <c r="A39" s="143" t="s">
        <v>19</v>
      </c>
      <c r="B39" s="128"/>
      <c r="C39" s="128"/>
      <c r="D39" s="128"/>
      <c r="E39" s="128"/>
      <c r="F39" s="128"/>
      <c r="G39" s="128"/>
      <c r="H39" s="128"/>
      <c r="I39" s="128"/>
      <c r="J39" s="128"/>
      <c r="K39" s="128"/>
      <c r="L39" s="128"/>
      <c r="M39" s="128"/>
      <c r="N39" s="128"/>
      <c r="O39" s="128"/>
      <c r="P39" s="128"/>
      <c r="Q39" s="128"/>
      <c r="R39" s="287">
        <f t="shared" si="2"/>
        <v>0</v>
      </c>
      <c r="S39" s="287">
        <f t="shared" si="3"/>
        <v>0</v>
      </c>
      <c r="T39" s="287">
        <f t="shared" si="4"/>
        <v>0</v>
      </c>
      <c r="U39" s="290">
        <f t="shared" si="5"/>
        <v>0</v>
      </c>
    </row>
    <row r="40" spans="1:21" x14ac:dyDescent="0.2">
      <c r="A40" s="143" t="s">
        <v>19</v>
      </c>
      <c r="B40" s="128"/>
      <c r="C40" s="128"/>
      <c r="D40" s="128"/>
      <c r="E40" s="128"/>
      <c r="F40" s="128"/>
      <c r="G40" s="128"/>
      <c r="H40" s="128"/>
      <c r="I40" s="128"/>
      <c r="J40" s="128"/>
      <c r="K40" s="128"/>
      <c r="L40" s="128"/>
      <c r="M40" s="128"/>
      <c r="N40" s="128"/>
      <c r="O40" s="128"/>
      <c r="P40" s="128"/>
      <c r="Q40" s="128"/>
      <c r="R40" s="287">
        <f t="shared" si="2"/>
        <v>0</v>
      </c>
      <c r="S40" s="287">
        <f t="shared" si="3"/>
        <v>0</v>
      </c>
      <c r="T40" s="287">
        <f t="shared" si="4"/>
        <v>0</v>
      </c>
      <c r="U40" s="290">
        <f t="shared" si="5"/>
        <v>0</v>
      </c>
    </row>
    <row r="41" spans="1:21" x14ac:dyDescent="0.2">
      <c r="A41" s="143" t="s">
        <v>19</v>
      </c>
      <c r="B41" s="128"/>
      <c r="C41" s="128"/>
      <c r="D41" s="128"/>
      <c r="E41" s="128"/>
      <c r="F41" s="128"/>
      <c r="G41" s="128"/>
      <c r="H41" s="128"/>
      <c r="I41" s="128"/>
      <c r="J41" s="128"/>
      <c r="K41" s="128"/>
      <c r="L41" s="128"/>
      <c r="M41" s="128"/>
      <c r="N41" s="128"/>
      <c r="O41" s="128"/>
      <c r="P41" s="128"/>
      <c r="Q41" s="128"/>
      <c r="R41" s="287">
        <f t="shared" si="2"/>
        <v>0</v>
      </c>
      <c r="S41" s="287">
        <f t="shared" si="3"/>
        <v>0</v>
      </c>
      <c r="T41" s="287">
        <f t="shared" si="4"/>
        <v>0</v>
      </c>
      <c r="U41" s="290">
        <f t="shared" si="5"/>
        <v>0</v>
      </c>
    </row>
    <row r="42" spans="1:21" x14ac:dyDescent="0.2">
      <c r="A42" s="143" t="s">
        <v>19</v>
      </c>
      <c r="B42" s="128"/>
      <c r="C42" s="128"/>
      <c r="D42" s="128"/>
      <c r="E42" s="128"/>
      <c r="F42" s="128"/>
      <c r="G42" s="128"/>
      <c r="H42" s="128"/>
      <c r="I42" s="128"/>
      <c r="J42" s="128"/>
      <c r="K42" s="128"/>
      <c r="L42" s="128"/>
      <c r="M42" s="128"/>
      <c r="N42" s="128"/>
      <c r="O42" s="128"/>
      <c r="P42" s="128"/>
      <c r="Q42" s="128"/>
      <c r="R42" s="287">
        <f t="shared" si="2"/>
        <v>0</v>
      </c>
      <c r="S42" s="287">
        <f t="shared" si="3"/>
        <v>0</v>
      </c>
      <c r="T42" s="287">
        <f t="shared" si="4"/>
        <v>0</v>
      </c>
      <c r="U42" s="290">
        <f t="shared" si="5"/>
        <v>0</v>
      </c>
    </row>
    <row r="43" spans="1:21" x14ac:dyDescent="0.2">
      <c r="A43" s="143" t="s">
        <v>19</v>
      </c>
      <c r="B43" s="128"/>
      <c r="C43" s="128"/>
      <c r="D43" s="128"/>
      <c r="E43" s="128"/>
      <c r="F43" s="128"/>
      <c r="G43" s="128"/>
      <c r="H43" s="128"/>
      <c r="I43" s="128"/>
      <c r="J43" s="128"/>
      <c r="K43" s="128"/>
      <c r="L43" s="128"/>
      <c r="M43" s="128"/>
      <c r="N43" s="128"/>
      <c r="O43" s="128"/>
      <c r="P43" s="128"/>
      <c r="Q43" s="128"/>
      <c r="R43" s="287">
        <f t="shared" si="2"/>
        <v>0</v>
      </c>
      <c r="S43" s="287">
        <f t="shared" si="3"/>
        <v>0</v>
      </c>
      <c r="T43" s="287">
        <f t="shared" si="4"/>
        <v>0</v>
      </c>
      <c r="U43" s="290">
        <f t="shared" si="5"/>
        <v>0</v>
      </c>
    </row>
    <row r="44" spans="1:21" x14ac:dyDescent="0.2">
      <c r="A44" s="143" t="s">
        <v>19</v>
      </c>
      <c r="B44" s="128"/>
      <c r="C44" s="128"/>
      <c r="D44" s="128"/>
      <c r="E44" s="128"/>
      <c r="F44" s="128"/>
      <c r="G44" s="128"/>
      <c r="H44" s="128"/>
      <c r="I44" s="128"/>
      <c r="J44" s="128"/>
      <c r="K44" s="128"/>
      <c r="L44" s="128"/>
      <c r="M44" s="128"/>
      <c r="N44" s="128"/>
      <c r="O44" s="128"/>
      <c r="P44" s="128"/>
      <c r="Q44" s="128"/>
      <c r="R44" s="287">
        <f t="shared" si="2"/>
        <v>0</v>
      </c>
      <c r="S44" s="287">
        <f t="shared" si="3"/>
        <v>0</v>
      </c>
      <c r="T44" s="287">
        <f t="shared" si="4"/>
        <v>0</v>
      </c>
      <c r="U44" s="290">
        <f t="shared" si="5"/>
        <v>0</v>
      </c>
    </row>
    <row r="45" spans="1:21" x14ac:dyDescent="0.2">
      <c r="A45" s="143" t="s">
        <v>19</v>
      </c>
      <c r="B45" s="128"/>
      <c r="C45" s="128"/>
      <c r="D45" s="128"/>
      <c r="E45" s="128"/>
      <c r="F45" s="128"/>
      <c r="G45" s="128"/>
      <c r="H45" s="128"/>
      <c r="I45" s="128"/>
      <c r="J45" s="128"/>
      <c r="K45" s="128"/>
      <c r="L45" s="128"/>
      <c r="M45" s="128"/>
      <c r="N45" s="128"/>
      <c r="O45" s="128"/>
      <c r="P45" s="128"/>
      <c r="Q45" s="128"/>
      <c r="R45" s="287">
        <f t="shared" si="2"/>
        <v>0</v>
      </c>
      <c r="S45" s="287">
        <f t="shared" si="3"/>
        <v>0</v>
      </c>
      <c r="T45" s="287">
        <f t="shared" si="4"/>
        <v>0</v>
      </c>
      <c r="U45" s="290">
        <f t="shared" si="5"/>
        <v>0</v>
      </c>
    </row>
    <row r="46" spans="1:21" x14ac:dyDescent="0.2">
      <c r="A46" s="143" t="s">
        <v>19</v>
      </c>
      <c r="B46" s="128"/>
      <c r="C46" s="128"/>
      <c r="D46" s="128"/>
      <c r="E46" s="128"/>
      <c r="F46" s="128"/>
      <c r="G46" s="128"/>
      <c r="H46" s="128"/>
      <c r="I46" s="128"/>
      <c r="J46" s="128"/>
      <c r="K46" s="128"/>
      <c r="L46" s="128"/>
      <c r="M46" s="128"/>
      <c r="N46" s="128"/>
      <c r="O46" s="128"/>
      <c r="P46" s="128"/>
      <c r="Q46" s="128"/>
      <c r="R46" s="287">
        <f t="shared" si="2"/>
        <v>0</v>
      </c>
      <c r="S46" s="287">
        <f t="shared" si="3"/>
        <v>0</v>
      </c>
      <c r="T46" s="287">
        <f t="shared" si="4"/>
        <v>0</v>
      </c>
      <c r="U46" s="290">
        <f t="shared" si="5"/>
        <v>0</v>
      </c>
    </row>
    <row r="47" spans="1:21" x14ac:dyDescent="0.2">
      <c r="A47" s="143" t="s">
        <v>19</v>
      </c>
      <c r="B47" s="128"/>
      <c r="C47" s="128"/>
      <c r="D47" s="128"/>
      <c r="E47" s="128"/>
      <c r="F47" s="128"/>
      <c r="G47" s="128"/>
      <c r="H47" s="128"/>
      <c r="I47" s="128"/>
      <c r="J47" s="128"/>
      <c r="K47" s="128"/>
      <c r="L47" s="128"/>
      <c r="M47" s="128"/>
      <c r="N47" s="128"/>
      <c r="O47" s="128"/>
      <c r="P47" s="128"/>
      <c r="Q47" s="128"/>
      <c r="R47" s="287">
        <f t="shared" si="2"/>
        <v>0</v>
      </c>
      <c r="S47" s="287">
        <f t="shared" si="3"/>
        <v>0</v>
      </c>
      <c r="T47" s="287">
        <f t="shared" si="4"/>
        <v>0</v>
      </c>
      <c r="U47" s="290">
        <f t="shared" si="5"/>
        <v>0</v>
      </c>
    </row>
    <row r="48" spans="1:21" x14ac:dyDescent="0.2">
      <c r="A48" s="143" t="s">
        <v>19</v>
      </c>
      <c r="B48" s="128"/>
      <c r="C48" s="128"/>
      <c r="D48" s="128"/>
      <c r="E48" s="128"/>
      <c r="F48" s="128"/>
      <c r="G48" s="128"/>
      <c r="H48" s="128"/>
      <c r="I48" s="128"/>
      <c r="J48" s="128"/>
      <c r="K48" s="128"/>
      <c r="L48" s="128"/>
      <c r="M48" s="128"/>
      <c r="N48" s="128"/>
      <c r="O48" s="128"/>
      <c r="P48" s="128"/>
      <c r="Q48" s="128"/>
      <c r="R48" s="287">
        <f t="shared" si="2"/>
        <v>0</v>
      </c>
      <c r="S48" s="287">
        <f t="shared" si="3"/>
        <v>0</v>
      </c>
      <c r="T48" s="287">
        <f t="shared" si="4"/>
        <v>0</v>
      </c>
      <c r="U48" s="290">
        <f t="shared" si="5"/>
        <v>0</v>
      </c>
    </row>
    <row r="49" spans="1:21" x14ac:dyDescent="0.2">
      <c r="A49" s="143" t="s">
        <v>19</v>
      </c>
      <c r="B49" s="128"/>
      <c r="C49" s="128"/>
      <c r="D49" s="128"/>
      <c r="E49" s="128"/>
      <c r="F49" s="128"/>
      <c r="G49" s="128"/>
      <c r="H49" s="128"/>
      <c r="I49" s="128"/>
      <c r="J49" s="128"/>
      <c r="K49" s="128"/>
      <c r="L49" s="128"/>
      <c r="M49" s="128"/>
      <c r="N49" s="128"/>
      <c r="O49" s="128"/>
      <c r="P49" s="128"/>
      <c r="Q49" s="128"/>
      <c r="R49" s="287">
        <f t="shared" si="2"/>
        <v>0</v>
      </c>
      <c r="S49" s="287">
        <f t="shared" si="3"/>
        <v>0</v>
      </c>
      <c r="T49" s="287">
        <f t="shared" si="4"/>
        <v>0</v>
      </c>
      <c r="U49" s="290">
        <f t="shared" si="5"/>
        <v>0</v>
      </c>
    </row>
    <row r="50" spans="1:21" x14ac:dyDescent="0.2">
      <c r="A50" s="143" t="s">
        <v>19</v>
      </c>
      <c r="B50" s="128"/>
      <c r="C50" s="128"/>
      <c r="D50" s="128"/>
      <c r="E50" s="128"/>
      <c r="F50" s="128"/>
      <c r="G50" s="128"/>
      <c r="H50" s="128"/>
      <c r="I50" s="128"/>
      <c r="J50" s="128"/>
      <c r="K50" s="128"/>
      <c r="L50" s="128"/>
      <c r="M50" s="128"/>
      <c r="N50" s="128"/>
      <c r="O50" s="128"/>
      <c r="P50" s="128"/>
      <c r="Q50" s="128"/>
      <c r="R50" s="287">
        <f t="shared" si="2"/>
        <v>0</v>
      </c>
      <c r="S50" s="287">
        <f t="shared" si="3"/>
        <v>0</v>
      </c>
      <c r="T50" s="287">
        <f t="shared" si="4"/>
        <v>0</v>
      </c>
      <c r="U50" s="290">
        <f t="shared" si="5"/>
        <v>0</v>
      </c>
    </row>
    <row r="51" spans="1:21" x14ac:dyDescent="0.2">
      <c r="A51" s="143" t="s">
        <v>19</v>
      </c>
      <c r="B51" s="128"/>
      <c r="C51" s="128"/>
      <c r="D51" s="128"/>
      <c r="E51" s="128"/>
      <c r="F51" s="128"/>
      <c r="G51" s="128"/>
      <c r="H51" s="128"/>
      <c r="I51" s="128"/>
      <c r="J51" s="128"/>
      <c r="K51" s="128"/>
      <c r="L51" s="128"/>
      <c r="M51" s="128"/>
      <c r="N51" s="128"/>
      <c r="O51" s="128"/>
      <c r="P51" s="128"/>
      <c r="Q51" s="128"/>
      <c r="R51" s="287">
        <f t="shared" si="2"/>
        <v>0</v>
      </c>
      <c r="S51" s="287">
        <f t="shared" si="3"/>
        <v>0</v>
      </c>
      <c r="T51" s="287">
        <f t="shared" si="4"/>
        <v>0</v>
      </c>
      <c r="U51" s="290">
        <f t="shared" si="5"/>
        <v>0</v>
      </c>
    </row>
    <row r="52" spans="1:21" x14ac:dyDescent="0.2">
      <c r="A52" s="143" t="s">
        <v>19</v>
      </c>
      <c r="B52" s="128"/>
      <c r="C52" s="128"/>
      <c r="D52" s="128"/>
      <c r="E52" s="128"/>
      <c r="F52" s="128"/>
      <c r="G52" s="128"/>
      <c r="H52" s="128"/>
      <c r="I52" s="128"/>
      <c r="J52" s="128"/>
      <c r="K52" s="128"/>
      <c r="L52" s="128"/>
      <c r="M52" s="128"/>
      <c r="N52" s="128"/>
      <c r="O52" s="128"/>
      <c r="P52" s="128"/>
      <c r="Q52" s="128"/>
      <c r="R52" s="287">
        <f t="shared" si="2"/>
        <v>0</v>
      </c>
      <c r="S52" s="287">
        <f t="shared" si="3"/>
        <v>0</v>
      </c>
      <c r="T52" s="287">
        <f t="shared" si="4"/>
        <v>0</v>
      </c>
      <c r="U52" s="290">
        <f t="shared" si="5"/>
        <v>0</v>
      </c>
    </row>
    <row r="53" spans="1:21" x14ac:dyDescent="0.2">
      <c r="A53" s="143" t="s">
        <v>19</v>
      </c>
      <c r="B53" s="128"/>
      <c r="C53" s="128"/>
      <c r="D53" s="128"/>
      <c r="E53" s="128"/>
      <c r="F53" s="128"/>
      <c r="G53" s="128"/>
      <c r="H53" s="128"/>
      <c r="I53" s="128"/>
      <c r="J53" s="128"/>
      <c r="K53" s="128"/>
      <c r="L53" s="128"/>
      <c r="M53" s="128"/>
      <c r="N53" s="128"/>
      <c r="O53" s="128"/>
      <c r="P53" s="128"/>
      <c r="Q53" s="128"/>
      <c r="R53" s="287">
        <f t="shared" si="2"/>
        <v>0</v>
      </c>
      <c r="S53" s="287">
        <f t="shared" si="3"/>
        <v>0</v>
      </c>
      <c r="T53" s="287">
        <f t="shared" si="4"/>
        <v>0</v>
      </c>
      <c r="U53" s="290">
        <f t="shared" si="5"/>
        <v>0</v>
      </c>
    </row>
    <row r="54" spans="1:21" x14ac:dyDescent="0.2">
      <c r="A54" s="143" t="s">
        <v>19</v>
      </c>
      <c r="B54" s="128"/>
      <c r="C54" s="128"/>
      <c r="D54" s="128"/>
      <c r="E54" s="128"/>
      <c r="F54" s="128"/>
      <c r="G54" s="128"/>
      <c r="H54" s="128"/>
      <c r="I54" s="128"/>
      <c r="J54" s="128"/>
      <c r="K54" s="128"/>
      <c r="L54" s="128"/>
      <c r="M54" s="128"/>
      <c r="N54" s="128"/>
      <c r="O54" s="128"/>
      <c r="P54" s="128"/>
      <c r="Q54" s="128"/>
      <c r="R54" s="287">
        <f t="shared" si="2"/>
        <v>0</v>
      </c>
      <c r="S54" s="287">
        <f t="shared" si="3"/>
        <v>0</v>
      </c>
      <c r="T54" s="287">
        <f t="shared" si="4"/>
        <v>0</v>
      </c>
      <c r="U54" s="290">
        <f t="shared" si="5"/>
        <v>0</v>
      </c>
    </row>
    <row r="55" spans="1:21" x14ac:dyDescent="0.2">
      <c r="A55" s="143" t="s">
        <v>19</v>
      </c>
      <c r="B55" s="128"/>
      <c r="C55" s="128"/>
      <c r="D55" s="128"/>
      <c r="E55" s="128"/>
      <c r="F55" s="128"/>
      <c r="G55" s="128"/>
      <c r="H55" s="128"/>
      <c r="I55" s="128"/>
      <c r="J55" s="128"/>
      <c r="K55" s="128"/>
      <c r="L55" s="128"/>
      <c r="M55" s="128"/>
      <c r="N55" s="128"/>
      <c r="O55" s="128"/>
      <c r="P55" s="128"/>
      <c r="Q55" s="128"/>
      <c r="R55" s="287">
        <f t="shared" si="2"/>
        <v>0</v>
      </c>
      <c r="S55" s="287">
        <f t="shared" si="3"/>
        <v>0</v>
      </c>
      <c r="T55" s="287">
        <f t="shared" si="4"/>
        <v>0</v>
      </c>
      <c r="U55" s="290">
        <f t="shared" si="5"/>
        <v>0</v>
      </c>
    </row>
    <row r="56" spans="1:21" x14ac:dyDescent="0.2">
      <c r="A56" s="143" t="s">
        <v>19</v>
      </c>
      <c r="B56" s="128"/>
      <c r="C56" s="128"/>
      <c r="D56" s="128"/>
      <c r="E56" s="128"/>
      <c r="F56" s="128"/>
      <c r="G56" s="128"/>
      <c r="H56" s="128"/>
      <c r="I56" s="128"/>
      <c r="J56" s="128"/>
      <c r="K56" s="128"/>
      <c r="L56" s="128"/>
      <c r="M56" s="128"/>
      <c r="N56" s="128"/>
      <c r="O56" s="128"/>
      <c r="P56" s="128"/>
      <c r="Q56" s="128"/>
      <c r="R56" s="287">
        <f t="shared" si="2"/>
        <v>0</v>
      </c>
      <c r="S56" s="287">
        <f t="shared" si="3"/>
        <v>0</v>
      </c>
      <c r="T56" s="287">
        <f t="shared" si="4"/>
        <v>0</v>
      </c>
      <c r="U56" s="290">
        <f t="shared" si="5"/>
        <v>0</v>
      </c>
    </row>
    <row r="57" spans="1:21" x14ac:dyDescent="0.2">
      <c r="A57" s="143" t="s">
        <v>19</v>
      </c>
      <c r="B57" s="128"/>
      <c r="C57" s="128"/>
      <c r="D57" s="128"/>
      <c r="E57" s="128"/>
      <c r="F57" s="128"/>
      <c r="G57" s="128"/>
      <c r="H57" s="128"/>
      <c r="I57" s="128"/>
      <c r="J57" s="128"/>
      <c r="K57" s="128"/>
      <c r="L57" s="128"/>
      <c r="M57" s="128"/>
      <c r="N57" s="128"/>
      <c r="O57" s="128"/>
      <c r="P57" s="128"/>
      <c r="Q57" s="128"/>
      <c r="R57" s="287">
        <f t="shared" si="2"/>
        <v>0</v>
      </c>
      <c r="S57" s="287">
        <f t="shared" si="3"/>
        <v>0</v>
      </c>
      <c r="T57" s="287">
        <f t="shared" si="4"/>
        <v>0</v>
      </c>
      <c r="U57" s="290">
        <f t="shared" si="5"/>
        <v>0</v>
      </c>
    </row>
    <row r="58" spans="1:21" x14ac:dyDescent="0.2">
      <c r="A58" s="143" t="s">
        <v>19</v>
      </c>
      <c r="B58" s="128"/>
      <c r="C58" s="128"/>
      <c r="D58" s="128"/>
      <c r="E58" s="128"/>
      <c r="F58" s="128"/>
      <c r="G58" s="128"/>
      <c r="H58" s="128"/>
      <c r="I58" s="128"/>
      <c r="J58" s="128"/>
      <c r="K58" s="128"/>
      <c r="L58" s="128"/>
      <c r="M58" s="128"/>
      <c r="N58" s="128"/>
      <c r="O58" s="128"/>
      <c r="P58" s="128"/>
      <c r="Q58" s="128"/>
      <c r="R58" s="287">
        <f t="shared" si="2"/>
        <v>0</v>
      </c>
      <c r="S58" s="287">
        <f t="shared" si="3"/>
        <v>0</v>
      </c>
      <c r="T58" s="287">
        <f t="shared" si="4"/>
        <v>0</v>
      </c>
      <c r="U58" s="290">
        <f t="shared" si="5"/>
        <v>0</v>
      </c>
    </row>
    <row r="59" spans="1:21" x14ac:dyDescent="0.2">
      <c r="A59" s="143" t="s">
        <v>19</v>
      </c>
      <c r="B59" s="128"/>
      <c r="C59" s="128"/>
      <c r="D59" s="128"/>
      <c r="E59" s="128"/>
      <c r="F59" s="128"/>
      <c r="G59" s="128"/>
      <c r="H59" s="128"/>
      <c r="I59" s="128"/>
      <c r="J59" s="128"/>
      <c r="K59" s="128"/>
      <c r="L59" s="128"/>
      <c r="M59" s="128"/>
      <c r="N59" s="128"/>
      <c r="O59" s="128"/>
      <c r="P59" s="128"/>
      <c r="Q59" s="128"/>
      <c r="R59" s="287">
        <f t="shared" si="2"/>
        <v>0</v>
      </c>
      <c r="S59" s="287">
        <f t="shared" si="3"/>
        <v>0</v>
      </c>
      <c r="T59" s="287">
        <f t="shared" si="4"/>
        <v>0</v>
      </c>
      <c r="U59" s="290">
        <f t="shared" si="5"/>
        <v>0</v>
      </c>
    </row>
    <row r="60" spans="1:21" x14ac:dyDescent="0.2">
      <c r="A60" s="143" t="s">
        <v>19</v>
      </c>
      <c r="B60" s="128"/>
      <c r="C60" s="128"/>
      <c r="D60" s="128"/>
      <c r="E60" s="128"/>
      <c r="F60" s="128"/>
      <c r="G60" s="128"/>
      <c r="H60" s="128"/>
      <c r="I60" s="128"/>
      <c r="J60" s="128"/>
      <c r="K60" s="128"/>
      <c r="L60" s="128"/>
      <c r="M60" s="128"/>
      <c r="N60" s="128"/>
      <c r="O60" s="128"/>
      <c r="P60" s="128"/>
      <c r="Q60" s="128"/>
      <c r="R60" s="287">
        <f t="shared" si="2"/>
        <v>0</v>
      </c>
      <c r="S60" s="287">
        <f t="shared" si="3"/>
        <v>0</v>
      </c>
      <c r="T60" s="287">
        <f t="shared" si="4"/>
        <v>0</v>
      </c>
      <c r="U60" s="290">
        <f t="shared" si="5"/>
        <v>0</v>
      </c>
    </row>
    <row r="61" spans="1:21" x14ac:dyDescent="0.2">
      <c r="A61" s="143" t="s">
        <v>19</v>
      </c>
      <c r="B61" s="128"/>
      <c r="C61" s="128"/>
      <c r="D61" s="128"/>
      <c r="E61" s="128"/>
      <c r="F61" s="128"/>
      <c r="G61" s="128"/>
      <c r="H61" s="128"/>
      <c r="I61" s="128"/>
      <c r="J61" s="128"/>
      <c r="K61" s="128"/>
      <c r="L61" s="128"/>
      <c r="M61" s="128"/>
      <c r="N61" s="128"/>
      <c r="O61" s="128"/>
      <c r="P61" s="128"/>
      <c r="Q61" s="128"/>
      <c r="R61" s="287">
        <f t="shared" si="2"/>
        <v>0</v>
      </c>
      <c r="S61" s="287">
        <f t="shared" si="3"/>
        <v>0</v>
      </c>
      <c r="T61" s="287">
        <f t="shared" si="4"/>
        <v>0</v>
      </c>
      <c r="U61" s="290">
        <f t="shared" si="5"/>
        <v>0</v>
      </c>
    </row>
    <row r="62" spans="1:21" x14ac:dyDescent="0.2">
      <c r="A62" s="135"/>
      <c r="B62" s="128"/>
      <c r="C62" s="128"/>
      <c r="D62" s="128"/>
      <c r="E62" s="128"/>
      <c r="F62" s="128"/>
      <c r="G62" s="128"/>
      <c r="H62" s="128"/>
      <c r="I62" s="128"/>
      <c r="J62" s="292"/>
      <c r="K62" s="292"/>
      <c r="L62" s="292"/>
      <c r="M62" s="128"/>
      <c r="N62" s="128"/>
      <c r="O62" s="128"/>
      <c r="P62" s="128"/>
      <c r="Q62" s="128"/>
      <c r="R62" s="128"/>
      <c r="S62" s="128"/>
      <c r="T62" s="128"/>
      <c r="U62" s="136"/>
    </row>
    <row r="63" spans="1:21" ht="13.5" thickBot="1" x14ac:dyDescent="0.25">
      <c r="A63" s="135"/>
      <c r="B63" s="128"/>
      <c r="C63" s="128"/>
      <c r="D63" s="128"/>
      <c r="E63" s="128"/>
      <c r="F63" s="128"/>
      <c r="G63" s="128"/>
      <c r="H63" s="128"/>
      <c r="I63" s="128"/>
      <c r="J63" s="293">
        <f>SUM(J11:J62)</f>
        <v>0</v>
      </c>
      <c r="K63" s="293">
        <f t="shared" ref="K63:L63" si="6">SUM(K11:K62)</f>
        <v>0</v>
      </c>
      <c r="L63" s="293">
        <f t="shared" si="6"/>
        <v>0</v>
      </c>
      <c r="M63" s="128"/>
      <c r="N63" s="128"/>
      <c r="O63" s="128"/>
      <c r="P63" s="128"/>
      <c r="Q63" s="128"/>
      <c r="R63" s="128"/>
      <c r="S63" s="128"/>
      <c r="T63" s="128"/>
      <c r="U63" s="294">
        <f t="shared" ref="U63" si="7">SUM(U11:U62)</f>
        <v>0</v>
      </c>
    </row>
    <row r="64" spans="1:21" ht="14.25" thickTop="1" thickBot="1" x14ac:dyDescent="0.25">
      <c r="A64" s="295"/>
      <c r="B64" s="296"/>
      <c r="C64" s="296"/>
      <c r="D64" s="296"/>
      <c r="E64" s="296"/>
      <c r="F64" s="296"/>
      <c r="G64" s="296"/>
      <c r="H64" s="296"/>
      <c r="I64" s="296"/>
      <c r="J64" s="296"/>
      <c r="K64" s="296"/>
      <c r="L64" s="296"/>
      <c r="M64" s="296"/>
      <c r="N64" s="296"/>
      <c r="O64" s="296"/>
      <c r="P64" s="296"/>
      <c r="Q64" s="296"/>
      <c r="R64" s="296"/>
      <c r="S64" s="296"/>
      <c r="T64" s="296"/>
      <c r="U64" s="297"/>
    </row>
    <row r="65" spans="1:21" x14ac:dyDescent="0.2">
      <c r="A65" s="152"/>
      <c r="B65" s="152"/>
      <c r="C65" s="152"/>
      <c r="D65" s="152"/>
      <c r="E65" s="152"/>
      <c r="F65" s="152"/>
      <c r="G65" s="152"/>
      <c r="H65" s="152"/>
      <c r="I65" s="152"/>
      <c r="J65" s="152"/>
      <c r="K65" s="152"/>
      <c r="L65" s="152"/>
      <c r="M65" s="152"/>
      <c r="N65" s="152"/>
      <c r="O65" s="152"/>
      <c r="P65" s="152"/>
      <c r="Q65" s="152"/>
      <c r="R65" s="152"/>
      <c r="S65" s="152"/>
      <c r="T65" s="152"/>
      <c r="U65" s="152"/>
    </row>
    <row r="66" spans="1:21" x14ac:dyDescent="0.2">
      <c r="A66" s="152"/>
      <c r="B66" s="152"/>
      <c r="C66" s="152"/>
      <c r="D66" s="152"/>
      <c r="E66" s="152"/>
      <c r="F66" s="152"/>
      <c r="G66" s="152"/>
      <c r="H66" s="152"/>
      <c r="I66" s="152"/>
      <c r="J66" s="152"/>
      <c r="K66" s="152"/>
      <c r="L66" s="152"/>
      <c r="M66" s="152"/>
      <c r="N66" s="152"/>
      <c r="O66" s="152"/>
      <c r="P66" s="152"/>
      <c r="Q66" s="152"/>
      <c r="R66" s="152"/>
      <c r="S66" s="152"/>
      <c r="T66" s="298" t="s">
        <v>129</v>
      </c>
      <c r="U66" s="299">
        <f>+U63/1000</f>
        <v>0</v>
      </c>
    </row>
    <row r="67" spans="1:21" x14ac:dyDescent="0.2">
      <c r="A67" s="152"/>
      <c r="B67" s="152"/>
      <c r="C67" s="152"/>
      <c r="D67" s="152"/>
      <c r="E67" s="152"/>
      <c r="F67" s="152"/>
      <c r="G67" s="152"/>
      <c r="H67" s="152"/>
      <c r="I67" s="152"/>
      <c r="J67" s="152"/>
      <c r="K67" s="152"/>
      <c r="L67" s="152"/>
      <c r="M67" s="152"/>
      <c r="N67" s="152"/>
      <c r="O67" s="152"/>
      <c r="P67" s="152"/>
      <c r="Q67" s="152"/>
      <c r="R67" s="152"/>
      <c r="S67" s="152"/>
      <c r="T67" s="152"/>
      <c r="U67" s="152"/>
    </row>
    <row r="68" spans="1:21" ht="13.5" thickBot="1" x14ac:dyDescent="0.25">
      <c r="A68" s="152"/>
      <c r="B68" s="152"/>
      <c r="C68" s="152"/>
      <c r="D68" s="152"/>
      <c r="E68" s="152"/>
      <c r="F68" s="152"/>
      <c r="G68" s="152"/>
      <c r="H68" s="152"/>
      <c r="I68" s="152"/>
      <c r="J68" s="152"/>
      <c r="K68" s="152"/>
      <c r="L68" s="152"/>
      <c r="M68" s="152"/>
      <c r="N68" s="152"/>
      <c r="O68" s="152"/>
      <c r="P68" s="152"/>
      <c r="Q68" s="152"/>
      <c r="R68" s="152"/>
      <c r="S68" s="152"/>
      <c r="T68" s="298" t="s">
        <v>135</v>
      </c>
      <c r="U68" s="300">
        <f>+'Fracción II 3er 2016'!U68+U66</f>
        <v>0</v>
      </c>
    </row>
    <row r="69" spans="1:21" ht="13.5" thickTop="1" x14ac:dyDescent="0.2"/>
  </sheetData>
  <mergeCells count="13">
    <mergeCell ref="Y8:Y9"/>
    <mergeCell ref="A7:A9"/>
    <mergeCell ref="A6:T6"/>
    <mergeCell ref="B7:P7"/>
    <mergeCell ref="R7:U7"/>
    <mergeCell ref="A10:U10"/>
    <mergeCell ref="R8:U8"/>
    <mergeCell ref="B8:B9"/>
    <mergeCell ref="D8:D9"/>
    <mergeCell ref="F8:H8"/>
    <mergeCell ref="J8:L8"/>
    <mergeCell ref="N8:N9"/>
    <mergeCell ref="P8:P9"/>
  </mergeCells>
  <pageMargins left="0.7" right="0.7" top="0.75" bottom="0.75" header="0.3" footer="0.3"/>
  <pageSetup scale="50" orientation="landscape" r:id="rId1"/>
  <colBreaks count="1" manualBreakCount="1">
    <brk id="2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R53"/>
  <sheetViews>
    <sheetView workbookViewId="0"/>
  </sheetViews>
  <sheetFormatPr baseColWidth="10" defaultRowHeight="12.75" x14ac:dyDescent="0.2"/>
  <cols>
    <col min="1" max="1" width="10.140625" style="121" customWidth="1"/>
    <col min="2" max="2" width="15.7109375" style="121" customWidth="1"/>
    <col min="3" max="4" width="8.7109375" style="121" customWidth="1"/>
    <col min="5" max="5" width="10.5703125" style="121" customWidth="1"/>
    <col min="6" max="6" width="1.7109375" style="121" customWidth="1"/>
    <col min="7" max="8" width="8.7109375" style="121" customWidth="1"/>
    <col min="9" max="9" width="10.42578125" style="121" customWidth="1"/>
    <col min="10" max="10" width="1.7109375" style="121" customWidth="1"/>
    <col min="11" max="12" width="8.7109375" style="121" customWidth="1"/>
    <col min="13" max="13" width="9.28515625" style="121" customWidth="1"/>
    <col min="14" max="14" width="0.7109375" style="121" customWidth="1"/>
    <col min="15" max="16" width="8.7109375" style="121" customWidth="1"/>
    <col min="17" max="17" width="9.28515625" style="121" customWidth="1"/>
    <col min="18" max="18" width="1.28515625" style="121" customWidth="1"/>
    <col min="19" max="21" width="8.7109375" style="121" customWidth="1"/>
    <col min="22" max="22" width="1.7109375" style="121" customWidth="1"/>
    <col min="23" max="24" width="9.7109375" style="121" customWidth="1"/>
    <col min="25" max="25" width="11.28515625" style="121" customWidth="1"/>
    <col min="26" max="26" width="10.140625" style="121" customWidth="1"/>
    <col min="27" max="30" width="9.7109375" style="121" customWidth="1"/>
    <col min="31" max="31" width="11.5703125" style="121" customWidth="1"/>
    <col min="32" max="32" width="9.7109375" style="121" customWidth="1"/>
    <col min="33" max="33" width="13.5703125" style="121" customWidth="1"/>
    <col min="34" max="34" width="10.5703125" style="121" customWidth="1"/>
    <col min="35" max="36" width="9.7109375" style="121" customWidth="1"/>
    <col min="37" max="37" width="12.85546875" style="121" customWidth="1"/>
    <col min="38" max="41" width="9.7109375" style="121" customWidth="1"/>
    <col min="42" max="42" width="10.5703125" style="121" customWidth="1"/>
    <col min="43" max="16384" width="11.42578125" style="121"/>
  </cols>
  <sheetData>
    <row r="1" spans="1:44" ht="18.75" customHeight="1" x14ac:dyDescent="0.2">
      <c r="A1" s="365" t="e">
        <f>'FRACCIÓN I 2016'!A1</f>
        <v>#N/A</v>
      </c>
      <c r="B1" s="366"/>
      <c r="C1" s="366"/>
      <c r="D1" s="366"/>
      <c r="E1" s="366"/>
      <c r="F1" s="366"/>
      <c r="G1" s="366"/>
      <c r="H1" s="366"/>
      <c r="I1" s="366"/>
      <c r="J1" s="366"/>
      <c r="K1" s="366"/>
      <c r="L1" s="366"/>
      <c r="M1" s="366"/>
      <c r="N1" s="366"/>
      <c r="O1" s="366"/>
      <c r="P1" s="366"/>
      <c r="Q1" s="366"/>
      <c r="R1" s="366"/>
      <c r="S1" s="366"/>
      <c r="T1" s="366"/>
      <c r="U1" s="366"/>
      <c r="V1" s="366"/>
      <c r="W1" s="366"/>
      <c r="X1" s="366"/>
      <c r="Y1" s="367"/>
      <c r="Z1" s="120"/>
      <c r="AA1" s="120"/>
      <c r="AB1" s="120"/>
      <c r="AC1" s="120"/>
      <c r="AD1" s="120"/>
      <c r="AE1" s="120"/>
      <c r="AF1" s="120"/>
      <c r="AG1" s="120"/>
      <c r="AH1" s="120"/>
      <c r="AI1" s="120"/>
      <c r="AJ1" s="120"/>
      <c r="AK1" s="120"/>
      <c r="AL1" s="120"/>
      <c r="AM1" s="120"/>
      <c r="AN1" s="120"/>
      <c r="AO1" s="120"/>
      <c r="AP1" s="120"/>
      <c r="AQ1" s="120"/>
      <c r="AR1" s="120"/>
    </row>
    <row r="2" spans="1:44" ht="14.25" customHeight="1" x14ac:dyDescent="0.2">
      <c r="A2" s="364" t="s">
        <v>150</v>
      </c>
      <c r="B2" s="368"/>
      <c r="C2" s="368"/>
      <c r="D2" s="368"/>
      <c r="E2" s="368"/>
      <c r="F2" s="368"/>
      <c r="G2" s="368"/>
      <c r="H2" s="368"/>
      <c r="I2" s="368"/>
      <c r="J2" s="368"/>
      <c r="K2" s="368"/>
      <c r="L2" s="368"/>
      <c r="M2" s="368"/>
      <c r="N2" s="368"/>
      <c r="O2" s="368"/>
      <c r="P2" s="368"/>
      <c r="Q2" s="368"/>
      <c r="R2" s="368"/>
      <c r="S2" s="368"/>
      <c r="T2" s="368"/>
      <c r="U2" s="368"/>
      <c r="V2" s="368"/>
      <c r="W2" s="368"/>
      <c r="X2" s="368"/>
      <c r="Y2" s="369"/>
      <c r="Z2" s="120"/>
      <c r="AA2" s="120"/>
      <c r="AB2" s="120"/>
      <c r="AC2" s="120"/>
      <c r="AD2" s="120"/>
      <c r="AE2" s="120"/>
      <c r="AF2" s="120"/>
      <c r="AG2" s="120"/>
      <c r="AH2" s="120"/>
      <c r="AI2" s="120"/>
      <c r="AJ2" s="120"/>
      <c r="AK2" s="120"/>
      <c r="AL2" s="120"/>
      <c r="AM2" s="120"/>
      <c r="AN2" s="120"/>
      <c r="AO2" s="120"/>
      <c r="AP2" s="120"/>
      <c r="AQ2" s="120"/>
      <c r="AR2" s="120"/>
    </row>
    <row r="3" spans="1:44" ht="14.25" customHeight="1" x14ac:dyDescent="0.2">
      <c r="A3" s="370" t="s">
        <v>14</v>
      </c>
      <c r="B3" s="368"/>
      <c r="C3" s="368"/>
      <c r="D3" s="368"/>
      <c r="E3" s="368"/>
      <c r="F3" s="368"/>
      <c r="G3" s="368"/>
      <c r="H3" s="368"/>
      <c r="I3" s="368"/>
      <c r="J3" s="368"/>
      <c r="K3" s="368"/>
      <c r="L3" s="368"/>
      <c r="M3" s="368"/>
      <c r="N3" s="368"/>
      <c r="O3" s="368"/>
      <c r="P3" s="368"/>
      <c r="Q3" s="368"/>
      <c r="R3" s="368"/>
      <c r="S3" s="368"/>
      <c r="T3" s="368"/>
      <c r="U3" s="368"/>
      <c r="V3" s="368"/>
      <c r="W3" s="368"/>
      <c r="X3" s="368"/>
      <c r="Y3" s="369"/>
      <c r="Z3" s="120"/>
      <c r="AA3" s="120"/>
      <c r="AB3" s="120"/>
      <c r="AC3" s="120"/>
      <c r="AD3" s="120"/>
      <c r="AE3" s="120"/>
      <c r="AF3" s="120"/>
      <c r="AG3" s="120"/>
      <c r="AH3" s="120"/>
      <c r="AI3" s="120"/>
      <c r="AJ3" s="120"/>
      <c r="AK3" s="120"/>
      <c r="AL3" s="120"/>
      <c r="AM3" s="120"/>
      <c r="AN3" s="120"/>
      <c r="AO3" s="120"/>
      <c r="AP3" s="120"/>
      <c r="AQ3" s="120"/>
      <c r="AR3" s="120"/>
    </row>
    <row r="4" spans="1:44" ht="13.5" customHeight="1" x14ac:dyDescent="0.2">
      <c r="A4" s="370" t="s">
        <v>1</v>
      </c>
      <c r="B4" s="368"/>
      <c r="C4" s="368"/>
      <c r="D4" s="368"/>
      <c r="E4" s="368"/>
      <c r="F4" s="368"/>
      <c r="G4" s="368"/>
      <c r="H4" s="368"/>
      <c r="I4" s="368"/>
      <c r="J4" s="368"/>
      <c r="K4" s="368"/>
      <c r="L4" s="368"/>
      <c r="M4" s="368"/>
      <c r="N4" s="368"/>
      <c r="O4" s="368"/>
      <c r="P4" s="368"/>
      <c r="Q4" s="368"/>
      <c r="R4" s="368"/>
      <c r="S4" s="368"/>
      <c r="T4" s="368"/>
      <c r="U4" s="368"/>
      <c r="V4" s="368"/>
      <c r="W4" s="368"/>
      <c r="X4" s="368"/>
      <c r="Y4" s="369"/>
      <c r="Z4" s="120"/>
      <c r="AA4" s="506">
        <f>+AG28</f>
        <v>0</v>
      </c>
      <c r="AB4" s="507"/>
      <c r="AC4" s="507"/>
      <c r="AD4" s="507"/>
      <c r="AE4" s="507"/>
      <c r="AF4" s="507"/>
      <c r="AG4" s="507"/>
      <c r="AH4" s="507"/>
      <c r="AI4" s="507"/>
      <c r="AJ4" s="507"/>
      <c r="AK4" s="507"/>
      <c r="AL4" s="507"/>
      <c r="AM4" s="507"/>
      <c r="AN4" s="507"/>
      <c r="AO4" s="508"/>
      <c r="AP4" s="120"/>
      <c r="AQ4" s="479" t="s">
        <v>151</v>
      </c>
      <c r="AR4" s="480"/>
    </row>
    <row r="5" spans="1:44" ht="15.75" customHeight="1" x14ac:dyDescent="0.2">
      <c r="A5" s="370" t="s">
        <v>89</v>
      </c>
      <c r="B5" s="368"/>
      <c r="C5" s="368"/>
      <c r="D5" s="368"/>
      <c r="E5" s="368"/>
      <c r="F5" s="368"/>
      <c r="G5" s="368"/>
      <c r="H5" s="368"/>
      <c r="I5" s="368"/>
      <c r="J5" s="368"/>
      <c r="K5" s="368"/>
      <c r="L5" s="368"/>
      <c r="M5" s="368"/>
      <c r="N5" s="368"/>
      <c r="O5" s="368"/>
      <c r="P5" s="368"/>
      <c r="Q5" s="368"/>
      <c r="R5" s="368"/>
      <c r="S5" s="368"/>
      <c r="T5" s="368"/>
      <c r="U5" s="368"/>
      <c r="V5" s="368"/>
      <c r="W5" s="368"/>
      <c r="X5" s="368"/>
      <c r="Y5" s="369"/>
      <c r="Z5" s="122"/>
      <c r="AA5" s="485">
        <v>0.3</v>
      </c>
      <c r="AB5" s="486"/>
      <c r="AC5" s="486"/>
      <c r="AD5" s="485">
        <v>0.35</v>
      </c>
      <c r="AE5" s="486"/>
      <c r="AF5" s="486"/>
      <c r="AG5" s="487">
        <v>0.09</v>
      </c>
      <c r="AH5" s="488"/>
      <c r="AI5" s="489"/>
      <c r="AJ5" s="487">
        <v>0.16</v>
      </c>
      <c r="AK5" s="488"/>
      <c r="AL5" s="489"/>
      <c r="AM5" s="485">
        <v>0.1</v>
      </c>
      <c r="AN5" s="486"/>
      <c r="AO5" s="486"/>
      <c r="AP5" s="120"/>
      <c r="AQ5" s="481"/>
      <c r="AR5" s="482"/>
    </row>
    <row r="6" spans="1:44" ht="15.75" customHeight="1" x14ac:dyDescent="0.3">
      <c r="A6" s="528" t="s">
        <v>74</v>
      </c>
      <c r="B6" s="529"/>
      <c r="C6" s="529"/>
      <c r="D6" s="529"/>
      <c r="E6" s="529"/>
      <c r="F6" s="529"/>
      <c r="G6" s="529"/>
      <c r="H6" s="529"/>
      <c r="I6" s="529"/>
      <c r="J6" s="529"/>
      <c r="K6" s="529"/>
      <c r="L6" s="529"/>
      <c r="M6" s="529"/>
      <c r="N6" s="529"/>
      <c r="O6" s="529"/>
      <c r="P6" s="529"/>
      <c r="Q6" s="529"/>
      <c r="R6" s="529"/>
      <c r="S6" s="529"/>
      <c r="T6" s="529"/>
      <c r="U6" s="529"/>
      <c r="V6" s="123"/>
      <c r="W6" s="545" t="s">
        <v>170</v>
      </c>
      <c r="X6" s="546"/>
      <c r="Y6" s="547"/>
      <c r="Z6" s="124"/>
      <c r="AA6" s="500">
        <f>+AA4*AA5</f>
        <v>0</v>
      </c>
      <c r="AB6" s="501"/>
      <c r="AC6" s="502"/>
      <c r="AD6" s="500">
        <f>+AA4*AD5</f>
        <v>0</v>
      </c>
      <c r="AE6" s="501"/>
      <c r="AF6" s="502"/>
      <c r="AG6" s="500">
        <f>+AA4*AG5</f>
        <v>0</v>
      </c>
      <c r="AH6" s="501"/>
      <c r="AI6" s="502"/>
      <c r="AJ6" s="500">
        <f>+AA4*AJ5</f>
        <v>0</v>
      </c>
      <c r="AK6" s="501"/>
      <c r="AL6" s="502"/>
      <c r="AM6" s="500">
        <f>+AM5*AA4</f>
        <v>0</v>
      </c>
      <c r="AN6" s="501"/>
      <c r="AO6" s="502"/>
      <c r="AP6" s="511"/>
      <c r="AQ6" s="481"/>
      <c r="AR6" s="482"/>
    </row>
    <row r="7" spans="1:44" ht="12.75" customHeight="1" x14ac:dyDescent="0.2">
      <c r="A7" s="490" t="s">
        <v>96</v>
      </c>
      <c r="B7" s="493" t="s">
        <v>13</v>
      </c>
      <c r="C7" s="513" t="s">
        <v>15</v>
      </c>
      <c r="D7" s="514"/>
      <c r="E7" s="514"/>
      <c r="F7" s="514"/>
      <c r="G7" s="514"/>
      <c r="H7" s="514"/>
      <c r="I7" s="514"/>
      <c r="J7" s="514"/>
      <c r="K7" s="514"/>
      <c r="L7" s="514"/>
      <c r="M7" s="514"/>
      <c r="N7" s="514"/>
      <c r="O7" s="514"/>
      <c r="P7" s="514"/>
      <c r="Q7" s="514"/>
      <c r="R7" s="514"/>
      <c r="S7" s="514"/>
      <c r="T7" s="514"/>
      <c r="U7" s="514"/>
      <c r="V7" s="515"/>
      <c r="W7" s="516" t="s">
        <v>90</v>
      </c>
      <c r="X7" s="517"/>
      <c r="Y7" s="518"/>
      <c r="AA7" s="503"/>
      <c r="AB7" s="504"/>
      <c r="AC7" s="505"/>
      <c r="AD7" s="503"/>
      <c r="AE7" s="504"/>
      <c r="AF7" s="505"/>
      <c r="AG7" s="503"/>
      <c r="AH7" s="504"/>
      <c r="AI7" s="505"/>
      <c r="AJ7" s="503"/>
      <c r="AK7" s="504"/>
      <c r="AL7" s="505"/>
      <c r="AM7" s="503"/>
      <c r="AN7" s="504"/>
      <c r="AO7" s="505"/>
      <c r="AP7" s="512"/>
      <c r="AQ7" s="481"/>
      <c r="AR7" s="482"/>
    </row>
    <row r="8" spans="1:44" ht="30.75" customHeight="1" x14ac:dyDescent="0.2">
      <c r="A8" s="491"/>
      <c r="B8" s="494"/>
      <c r="C8" s="496" t="s">
        <v>147</v>
      </c>
      <c r="D8" s="497"/>
      <c r="E8" s="498"/>
      <c r="F8" s="125"/>
      <c r="G8" s="499" t="s">
        <v>76</v>
      </c>
      <c r="H8" s="497"/>
      <c r="I8" s="498"/>
      <c r="J8" s="126"/>
      <c r="K8" s="496" t="s">
        <v>123</v>
      </c>
      <c r="L8" s="497"/>
      <c r="M8" s="498"/>
      <c r="N8" s="127"/>
      <c r="O8" s="499" t="s">
        <v>16</v>
      </c>
      <c r="P8" s="497"/>
      <c r="Q8" s="498"/>
      <c r="R8" s="128"/>
      <c r="S8" s="499" t="s">
        <v>17</v>
      </c>
      <c r="T8" s="497"/>
      <c r="U8" s="498"/>
      <c r="V8" s="129"/>
      <c r="W8" s="519"/>
      <c r="X8" s="520"/>
      <c r="Y8" s="521"/>
      <c r="AA8" s="522" t="s">
        <v>75</v>
      </c>
      <c r="AB8" s="523"/>
      <c r="AC8" s="524"/>
      <c r="AD8" s="522" t="s">
        <v>76</v>
      </c>
      <c r="AE8" s="523"/>
      <c r="AF8" s="524"/>
      <c r="AG8" s="522" t="s">
        <v>123</v>
      </c>
      <c r="AH8" s="523"/>
      <c r="AI8" s="524"/>
      <c r="AJ8" s="522" t="s">
        <v>16</v>
      </c>
      <c r="AK8" s="523"/>
      <c r="AL8" s="524"/>
      <c r="AM8" s="525" t="s">
        <v>17</v>
      </c>
      <c r="AN8" s="526"/>
      <c r="AO8" s="527"/>
      <c r="AQ8" s="481"/>
      <c r="AR8" s="482"/>
    </row>
    <row r="9" spans="1:44" ht="21" customHeight="1" x14ac:dyDescent="0.2">
      <c r="A9" s="492"/>
      <c r="B9" s="495"/>
      <c r="C9" s="130" t="s">
        <v>8</v>
      </c>
      <c r="D9" s="130" t="s">
        <v>9</v>
      </c>
      <c r="E9" s="130" t="s">
        <v>10</v>
      </c>
      <c r="F9" s="131"/>
      <c r="G9" s="130" t="s">
        <v>8</v>
      </c>
      <c r="H9" s="130" t="s">
        <v>9</v>
      </c>
      <c r="I9" s="130" t="s">
        <v>10</v>
      </c>
      <c r="J9" s="131"/>
      <c r="K9" s="130" t="s">
        <v>8</v>
      </c>
      <c r="L9" s="130" t="s">
        <v>9</v>
      </c>
      <c r="M9" s="130" t="s">
        <v>10</v>
      </c>
      <c r="N9" s="131"/>
      <c r="O9" s="130" t="s">
        <v>8</v>
      </c>
      <c r="P9" s="130" t="s">
        <v>9</v>
      </c>
      <c r="Q9" s="130" t="s">
        <v>10</v>
      </c>
      <c r="R9" s="128"/>
      <c r="S9" s="130" t="s">
        <v>8</v>
      </c>
      <c r="T9" s="130" t="s">
        <v>9</v>
      </c>
      <c r="U9" s="130" t="s">
        <v>10</v>
      </c>
      <c r="V9" s="132"/>
      <c r="W9" s="130" t="s">
        <v>8</v>
      </c>
      <c r="X9" s="130" t="s">
        <v>9</v>
      </c>
      <c r="Y9" s="133" t="s">
        <v>10</v>
      </c>
      <c r="AA9" s="134" t="s">
        <v>8</v>
      </c>
      <c r="AB9" s="134" t="s">
        <v>9</v>
      </c>
      <c r="AC9" s="134" t="s">
        <v>10</v>
      </c>
      <c r="AD9" s="134" t="s">
        <v>8</v>
      </c>
      <c r="AE9" s="134" t="s">
        <v>9</v>
      </c>
      <c r="AF9" s="134" t="s">
        <v>10</v>
      </c>
      <c r="AG9" s="134" t="s">
        <v>8</v>
      </c>
      <c r="AH9" s="134" t="s">
        <v>9</v>
      </c>
      <c r="AI9" s="134" t="s">
        <v>10</v>
      </c>
      <c r="AJ9" s="134" t="s">
        <v>8</v>
      </c>
      <c r="AK9" s="134" t="s">
        <v>9</v>
      </c>
      <c r="AL9" s="134" t="s">
        <v>10</v>
      </c>
      <c r="AM9" s="134" t="s">
        <v>8</v>
      </c>
      <c r="AN9" s="134" t="s">
        <v>9</v>
      </c>
      <c r="AO9" s="134" t="s">
        <v>10</v>
      </c>
      <c r="AQ9" s="483"/>
      <c r="AR9" s="484"/>
    </row>
    <row r="10" spans="1:44" x14ac:dyDescent="0.2">
      <c r="A10" s="135"/>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36"/>
    </row>
    <row r="11" spans="1:44" x14ac:dyDescent="0.2">
      <c r="A11" s="135"/>
      <c r="B11" s="128"/>
      <c r="C11" s="128"/>
      <c r="D11" s="128"/>
      <c r="E11" s="128"/>
      <c r="F11" s="128"/>
      <c r="G11" s="128"/>
      <c r="H11" s="128"/>
      <c r="I11" s="128"/>
      <c r="J11" s="128"/>
      <c r="K11" s="128"/>
      <c r="L11" s="128"/>
      <c r="M11" s="128"/>
      <c r="N11" s="128"/>
      <c r="O11" s="128"/>
      <c r="P11" s="128"/>
      <c r="Q11" s="128"/>
      <c r="R11" s="128"/>
      <c r="S11" s="128"/>
      <c r="T11" s="128"/>
      <c r="U11" s="128"/>
      <c r="V11" s="128"/>
      <c r="W11" s="86"/>
      <c r="X11" s="86"/>
      <c r="Y11" s="87"/>
    </row>
    <row r="12" spans="1:44" ht="48" customHeight="1" x14ac:dyDescent="0.2">
      <c r="A12" s="137" t="e">
        <f>VLOOKUP('HOJA DE TRABAJO DEL ORGANISMO'!B2,Hoja1!$B$2:$C$11,2,FALSE)</f>
        <v>#N/A</v>
      </c>
      <c r="B12" s="93" t="str">
        <f>+'HOJA DE TRABAJO DEL ORGANISMO'!I7</f>
        <v>APOYO A CENTROS Y ORGANIZACIONES DE EDUCACIÓN (Subsidio Federal)</v>
      </c>
      <c r="C12" s="94">
        <f>+AA12</f>
        <v>0</v>
      </c>
      <c r="D12" s="94">
        <f>+AB12</f>
        <v>0</v>
      </c>
      <c r="E12" s="94">
        <f>+AC12</f>
        <v>0</v>
      </c>
      <c r="F12" s="95"/>
      <c r="G12" s="94">
        <f>+AD12</f>
        <v>0</v>
      </c>
      <c r="H12" s="94">
        <f>+AE12</f>
        <v>0</v>
      </c>
      <c r="I12" s="94">
        <f>+AF12</f>
        <v>0</v>
      </c>
      <c r="J12" s="95"/>
      <c r="K12" s="94">
        <f>+AG12</f>
        <v>0</v>
      </c>
      <c r="L12" s="94">
        <f>+AH12</f>
        <v>0</v>
      </c>
      <c r="M12" s="94">
        <f>+AI12</f>
        <v>0</v>
      </c>
      <c r="N12" s="94"/>
      <c r="O12" s="94">
        <f>+AJ12</f>
        <v>0</v>
      </c>
      <c r="P12" s="94">
        <f>+AK12</f>
        <v>0</v>
      </c>
      <c r="Q12" s="94">
        <f>+AL12</f>
        <v>0</v>
      </c>
      <c r="R12" s="94"/>
      <c r="S12" s="94">
        <f>+AM12</f>
        <v>0</v>
      </c>
      <c r="T12" s="94">
        <f>+AN12</f>
        <v>0</v>
      </c>
      <c r="U12" s="94">
        <f>+AO12</f>
        <v>0</v>
      </c>
      <c r="V12" s="96"/>
      <c r="W12" s="97">
        <f>+C12+G12+K12+O12+S12</f>
        <v>0</v>
      </c>
      <c r="X12" s="97">
        <f>+W12+D12+H12+L12+P12+T12</f>
        <v>0</v>
      </c>
      <c r="Y12" s="98">
        <f>+X12+E12+I12+M12+Q12+U12</f>
        <v>0</v>
      </c>
      <c r="AA12" s="138">
        <f>+AA6/3</f>
        <v>0</v>
      </c>
      <c r="AB12" s="138">
        <f>+AA6/3</f>
        <v>0</v>
      </c>
      <c r="AC12" s="138">
        <f>+AA6/3</f>
        <v>0</v>
      </c>
      <c r="AD12" s="138">
        <f>+AD6/3</f>
        <v>0</v>
      </c>
      <c r="AE12" s="138">
        <f>+AD6/3</f>
        <v>0</v>
      </c>
      <c r="AF12" s="138">
        <f>+AD6/3</f>
        <v>0</v>
      </c>
      <c r="AG12" s="138">
        <f>+AG6/3</f>
        <v>0</v>
      </c>
      <c r="AH12" s="138">
        <f>+AG6/3</f>
        <v>0</v>
      </c>
      <c r="AI12" s="138">
        <f>+AG6/3</f>
        <v>0</v>
      </c>
      <c r="AJ12" s="138">
        <f>+AJ6/3</f>
        <v>0</v>
      </c>
      <c r="AK12" s="138">
        <f>+AJ6/3</f>
        <v>0</v>
      </c>
      <c r="AL12" s="138">
        <f>+AJ6/3</f>
        <v>0</v>
      </c>
      <c r="AM12" s="138">
        <f>+AM6/3</f>
        <v>0</v>
      </c>
      <c r="AN12" s="138">
        <f>+AM6/3</f>
        <v>0</v>
      </c>
      <c r="AO12" s="138">
        <f>+AM6/3</f>
        <v>0</v>
      </c>
      <c r="AP12" s="139">
        <f>SUM(AA12:AO12)</f>
        <v>0</v>
      </c>
      <c r="AR12" s="140"/>
    </row>
    <row r="13" spans="1:44" x14ac:dyDescent="0.2">
      <c r="A13" s="141"/>
      <c r="B13" s="114"/>
      <c r="C13" s="142"/>
      <c r="D13" s="142"/>
      <c r="E13" s="142"/>
      <c r="F13" s="142"/>
      <c r="G13" s="142"/>
      <c r="H13" s="142"/>
      <c r="I13" s="142"/>
      <c r="J13" s="142"/>
      <c r="K13" s="142"/>
      <c r="L13" s="142"/>
      <c r="M13" s="142"/>
      <c r="N13" s="142"/>
      <c r="O13" s="142"/>
      <c r="P13" s="142"/>
      <c r="Q13" s="142"/>
      <c r="R13" s="142"/>
      <c r="S13" s="142"/>
      <c r="T13" s="142"/>
      <c r="U13" s="142"/>
      <c r="V13" s="96"/>
      <c r="W13" s="96"/>
      <c r="X13" s="96"/>
      <c r="Y13" s="115"/>
    </row>
    <row r="14" spans="1:44" ht="48" customHeight="1" x14ac:dyDescent="0.2">
      <c r="A14" s="143" t="s">
        <v>19</v>
      </c>
      <c r="B14" s="114" t="str">
        <f>'HOJA DE TRABAJO DEL ORGANISMO'!D49</f>
        <v>AAA</v>
      </c>
      <c r="C14" s="142"/>
      <c r="D14" s="142"/>
      <c r="E14" s="142"/>
      <c r="F14" s="142"/>
      <c r="G14" s="142"/>
      <c r="H14" s="142"/>
      <c r="I14" s="142"/>
      <c r="J14" s="142"/>
      <c r="K14" s="96"/>
      <c r="L14" s="96"/>
      <c r="M14" s="96"/>
      <c r="N14" s="96"/>
      <c r="O14" s="96"/>
      <c r="P14" s="96"/>
      <c r="Q14" s="96"/>
      <c r="R14" s="96"/>
      <c r="S14" s="97">
        <f>'HOJA DE TRABAJO DEL ORGANISMO'!D33</f>
        <v>0</v>
      </c>
      <c r="T14" s="97">
        <f>'HOJA DE TRABAJO DEL ORGANISMO'!E33</f>
        <v>0</v>
      </c>
      <c r="U14" s="97">
        <f>'HOJA DE TRABAJO DEL ORGANISMO'!F33</f>
        <v>0</v>
      </c>
      <c r="V14" s="96"/>
      <c r="W14" s="97">
        <f>+C14+G14+K14+O14+S14</f>
        <v>0</v>
      </c>
      <c r="X14" s="97">
        <f>+W14+D14+H14+L14+P14+T14</f>
        <v>0</v>
      </c>
      <c r="Y14" s="98">
        <f>+X14+E14+I14+M14+Q14+U14</f>
        <v>0</v>
      </c>
    </row>
    <row r="15" spans="1:44" s="145" customFormat="1" ht="12" thickBot="1" x14ac:dyDescent="0.25">
      <c r="A15" s="144"/>
      <c r="B15" s="116"/>
      <c r="C15" s="95"/>
      <c r="D15" s="95"/>
      <c r="E15" s="94"/>
      <c r="F15" s="95"/>
      <c r="G15" s="95"/>
      <c r="H15" s="95"/>
      <c r="I15" s="94"/>
      <c r="J15" s="95"/>
      <c r="K15" s="97"/>
      <c r="L15" s="97"/>
      <c r="M15" s="97"/>
      <c r="N15" s="97"/>
      <c r="O15" s="97"/>
      <c r="P15" s="97"/>
      <c r="Q15" s="97"/>
      <c r="R15" s="97"/>
      <c r="S15" s="97"/>
      <c r="T15" s="97"/>
      <c r="U15" s="97"/>
      <c r="V15" s="96"/>
      <c r="W15" s="97"/>
      <c r="X15" s="97"/>
      <c r="Y15" s="98"/>
      <c r="AD15" s="548" t="s">
        <v>54</v>
      </c>
      <c r="AE15" s="549"/>
      <c r="AF15" s="549"/>
      <c r="AG15" s="549"/>
      <c r="AH15" s="549"/>
      <c r="AI15" s="549"/>
      <c r="AJ15" s="549"/>
      <c r="AK15" s="549"/>
      <c r="AL15" s="549"/>
      <c r="AM15" s="550"/>
    </row>
    <row r="16" spans="1:44" ht="48" customHeight="1" x14ac:dyDescent="0.3">
      <c r="A16" s="143" t="s">
        <v>19</v>
      </c>
      <c r="B16" s="114" t="str">
        <f>'HOJA DE TRABAJO DEL ORGANISMO'!D50</f>
        <v>BBB</v>
      </c>
      <c r="C16" s="142"/>
      <c r="D16" s="142"/>
      <c r="E16" s="142"/>
      <c r="F16" s="142"/>
      <c r="G16" s="142"/>
      <c r="H16" s="142"/>
      <c r="I16" s="142"/>
      <c r="J16" s="142"/>
      <c r="K16" s="96"/>
      <c r="L16" s="96"/>
      <c r="M16" s="96"/>
      <c r="N16" s="96"/>
      <c r="O16" s="96"/>
      <c r="P16" s="96"/>
      <c r="Q16" s="96"/>
      <c r="R16" s="96"/>
      <c r="S16" s="97">
        <f>'HOJA DE TRABAJO DEL ORGANISMO'!D36</f>
        <v>0</v>
      </c>
      <c r="T16" s="97">
        <f>'HOJA DE TRABAJO DEL ORGANISMO'!E36</f>
        <v>0</v>
      </c>
      <c r="U16" s="97">
        <f>'HOJA DE TRABAJO DEL ORGANISMO'!F36</f>
        <v>0</v>
      </c>
      <c r="V16" s="96"/>
      <c r="W16" s="97">
        <f>+C16+G16+K16+O16+S16</f>
        <v>0</v>
      </c>
      <c r="X16" s="97">
        <f>+W16+D16+H16+L16+P16+T16</f>
        <v>0</v>
      </c>
      <c r="Y16" s="98">
        <f>+X16+E16+I16+M16+Q16+U16</f>
        <v>0</v>
      </c>
      <c r="AD16" s="551" t="s">
        <v>160</v>
      </c>
      <c r="AE16" s="552"/>
      <c r="AF16" s="552"/>
      <c r="AG16" s="552"/>
      <c r="AH16" s="552"/>
      <c r="AI16" s="552"/>
      <c r="AJ16" s="552"/>
      <c r="AK16" s="552"/>
      <c r="AL16" s="552"/>
      <c r="AM16" s="553"/>
    </row>
    <row r="17" spans="1:42" ht="13.5" customHeight="1" thickBot="1" x14ac:dyDescent="0.25">
      <c r="A17" s="148"/>
      <c r="B17" s="149"/>
      <c r="C17" s="149"/>
      <c r="D17" s="149"/>
      <c r="E17" s="149"/>
      <c r="F17" s="149"/>
      <c r="G17" s="149"/>
      <c r="H17" s="149"/>
      <c r="I17" s="149"/>
      <c r="J17" s="149"/>
      <c r="K17" s="117"/>
      <c r="L17" s="117"/>
      <c r="M17" s="117"/>
      <c r="N17" s="117"/>
      <c r="O17" s="117"/>
      <c r="P17" s="117"/>
      <c r="Q17" s="117"/>
      <c r="R17" s="117"/>
      <c r="S17" s="117"/>
      <c r="T17" s="117"/>
      <c r="U17" s="117"/>
      <c r="V17" s="117"/>
      <c r="W17" s="117"/>
      <c r="X17" s="117"/>
      <c r="Y17" s="118"/>
      <c r="AB17" s="150"/>
      <c r="AC17" s="151"/>
      <c r="AD17" s="345"/>
      <c r="AE17" s="346"/>
      <c r="AF17" s="346"/>
      <c r="AG17" s="346"/>
      <c r="AH17" s="346"/>
      <c r="AI17" s="346"/>
      <c r="AJ17" s="346"/>
      <c r="AK17" s="346"/>
      <c r="AL17" s="346"/>
      <c r="AM17" s="347"/>
      <c r="AN17" s="150"/>
    </row>
    <row r="18" spans="1:42" ht="13.5" thickBot="1" x14ac:dyDescent="0.25">
      <c r="A18" s="152" t="s">
        <v>22</v>
      </c>
      <c r="B18" s="152"/>
      <c r="C18" s="89">
        <f>+C12+C14+C16</f>
        <v>0</v>
      </c>
      <c r="D18" s="89">
        <f t="shared" ref="D18:E18" si="0">+D12+D14+D16</f>
        <v>0</v>
      </c>
      <c r="E18" s="89">
        <f t="shared" si="0"/>
        <v>0</v>
      </c>
      <c r="F18" s="152"/>
      <c r="G18" s="89">
        <f>+G12+G14+G16</f>
        <v>0</v>
      </c>
      <c r="H18" s="89">
        <f t="shared" ref="H18:I18" si="1">+H12+H14+H16</f>
        <v>0</v>
      </c>
      <c r="I18" s="89">
        <f t="shared" si="1"/>
        <v>0</v>
      </c>
      <c r="J18" s="152"/>
      <c r="K18" s="89">
        <f>+K12+K14+K16</f>
        <v>0</v>
      </c>
      <c r="L18" s="89">
        <f t="shared" ref="L18:M18" si="2">+L12+L14+L16</f>
        <v>0</v>
      </c>
      <c r="M18" s="89">
        <f t="shared" si="2"/>
        <v>0</v>
      </c>
      <c r="N18" s="88"/>
      <c r="O18" s="89">
        <f>+O12+O14+O16</f>
        <v>0</v>
      </c>
      <c r="P18" s="89">
        <f t="shared" ref="P18:Q18" si="3">+P12+P14+P16</f>
        <v>0</v>
      </c>
      <c r="Q18" s="89">
        <f t="shared" si="3"/>
        <v>0</v>
      </c>
      <c r="R18" s="88"/>
      <c r="S18" s="89">
        <f>+S12+S14+S16</f>
        <v>0</v>
      </c>
      <c r="T18" s="89">
        <f t="shared" ref="T18:U18" si="4">+T12+T14+T16</f>
        <v>0</v>
      </c>
      <c r="U18" s="89">
        <f t="shared" si="4"/>
        <v>0</v>
      </c>
      <c r="V18" s="90"/>
      <c r="W18" s="89">
        <f>+W12+W14+W16</f>
        <v>0</v>
      </c>
      <c r="X18" s="89">
        <f t="shared" ref="X18:Y18" si="5">+X12+X14+X16</f>
        <v>0</v>
      </c>
      <c r="Y18" s="89">
        <f t="shared" si="5"/>
        <v>0</v>
      </c>
      <c r="AD18" s="154"/>
      <c r="AE18" s="153"/>
      <c r="AF18" s="157"/>
      <c r="AG18" s="153"/>
      <c r="AH18" s="157"/>
      <c r="AI18" s="153"/>
      <c r="AJ18" s="153"/>
      <c r="AK18" s="153"/>
      <c r="AL18" s="153"/>
      <c r="AM18" s="158"/>
      <c r="AN18" s="153"/>
    </row>
    <row r="19" spans="1:42" ht="13.5" thickTop="1" x14ac:dyDescent="0.2">
      <c r="A19" s="152"/>
      <c r="B19" s="152"/>
      <c r="C19" s="152"/>
      <c r="D19" s="152"/>
      <c r="E19" s="152"/>
      <c r="F19" s="152"/>
      <c r="G19" s="152"/>
      <c r="H19" s="152"/>
      <c r="I19" s="152"/>
      <c r="J19" s="152"/>
      <c r="K19" s="90"/>
      <c r="L19" s="90"/>
      <c r="M19" s="90"/>
      <c r="N19" s="90"/>
      <c r="O19" s="90"/>
      <c r="P19" s="90"/>
      <c r="Q19" s="90"/>
      <c r="R19" s="90"/>
      <c r="S19" s="90"/>
      <c r="T19" s="90"/>
      <c r="U19" s="90"/>
      <c r="V19" s="90"/>
      <c r="W19" s="90"/>
      <c r="X19" s="90"/>
      <c r="Y19" s="90"/>
      <c r="AD19" s="154"/>
      <c r="AE19" s="153"/>
      <c r="AF19" s="157"/>
      <c r="AG19" s="157"/>
      <c r="AH19" s="157"/>
      <c r="AI19" s="153"/>
      <c r="AJ19" s="153"/>
      <c r="AK19" s="530" t="s">
        <v>145</v>
      </c>
      <c r="AL19" s="533" t="s">
        <v>44</v>
      </c>
      <c r="AM19" s="536" t="s">
        <v>46</v>
      </c>
      <c r="AN19" s="155"/>
      <c r="AO19" s="155"/>
      <c r="AP19" s="153"/>
    </row>
    <row r="20" spans="1:42" x14ac:dyDescent="0.2">
      <c r="A20" s="156" t="s">
        <v>169</v>
      </c>
      <c r="B20" s="156"/>
      <c r="C20" s="91"/>
      <c r="D20" s="92"/>
      <c r="E20" s="92">
        <f>+C18+D18+E18</f>
        <v>0</v>
      </c>
      <c r="F20" s="91"/>
      <c r="G20" s="91"/>
      <c r="H20" s="92"/>
      <c r="I20" s="92">
        <f>+G18+H18+I18</f>
        <v>0</v>
      </c>
      <c r="J20" s="91"/>
      <c r="K20" s="91"/>
      <c r="L20" s="92"/>
      <c r="M20" s="92">
        <f>+K18+L18+M18</f>
        <v>0</v>
      </c>
      <c r="N20" s="92"/>
      <c r="O20" s="92"/>
      <c r="P20" s="92"/>
      <c r="Q20" s="92">
        <f>+O18+P18+Q18</f>
        <v>0</v>
      </c>
      <c r="R20" s="92"/>
      <c r="S20" s="92"/>
      <c r="T20" s="92"/>
      <c r="U20" s="92">
        <f>+S18+T18+U18</f>
        <v>0</v>
      </c>
      <c r="V20" s="91"/>
      <c r="W20" s="91"/>
      <c r="X20" s="91"/>
      <c r="Y20" s="92">
        <f>+E20+I20+M20+Q20+U20</f>
        <v>0</v>
      </c>
      <c r="AD20" s="154"/>
      <c r="AE20" s="153"/>
      <c r="AF20" s="153"/>
      <c r="AG20" s="153"/>
      <c r="AH20" s="157"/>
      <c r="AI20" s="153"/>
      <c r="AJ20" s="153"/>
      <c r="AK20" s="531"/>
      <c r="AL20" s="534"/>
      <c r="AM20" s="537"/>
      <c r="AN20" s="153"/>
      <c r="AO20" s="153"/>
      <c r="AP20" s="153"/>
    </row>
    <row r="21" spans="1:42"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AD21" s="154"/>
      <c r="AE21" s="153"/>
      <c r="AF21" s="153"/>
      <c r="AG21" s="153"/>
      <c r="AH21" s="157"/>
      <c r="AI21" s="153"/>
      <c r="AJ21" s="153"/>
      <c r="AK21" s="531"/>
      <c r="AL21" s="534"/>
      <c r="AM21" s="537"/>
      <c r="AN21" s="153"/>
      <c r="AO21" s="153"/>
      <c r="AP21" s="153"/>
    </row>
    <row r="22" spans="1:42"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9"/>
      <c r="AD22" s="154"/>
      <c r="AE22" s="153"/>
      <c r="AF22" s="153"/>
      <c r="AG22" s="153"/>
      <c r="AH22" s="157"/>
      <c r="AI22" s="153"/>
      <c r="AJ22" s="153"/>
      <c r="AK22" s="531"/>
      <c r="AL22" s="534"/>
      <c r="AM22" s="537"/>
      <c r="AN22" s="153"/>
      <c r="AO22" s="153"/>
      <c r="AP22" s="153"/>
    </row>
    <row r="23" spans="1:42" ht="12.75" customHeight="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AD23" s="154"/>
      <c r="AE23" s="153"/>
      <c r="AF23" s="153"/>
      <c r="AG23" s="153"/>
      <c r="AH23" s="157"/>
      <c r="AI23" s="153"/>
      <c r="AJ23" s="153"/>
      <c r="AK23" s="531"/>
      <c r="AL23" s="534"/>
      <c r="AM23" s="537"/>
      <c r="AN23" s="153"/>
      <c r="AO23" s="153"/>
      <c r="AP23" s="153"/>
    </row>
    <row r="24" spans="1:42" ht="24.75" customHeight="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AD24" s="154"/>
      <c r="AE24" s="153"/>
      <c r="AF24" s="153"/>
      <c r="AG24" s="539" t="s">
        <v>142</v>
      </c>
      <c r="AH24" s="540"/>
      <c r="AI24" s="540"/>
      <c r="AJ24" s="541"/>
      <c r="AK24" s="531"/>
      <c r="AL24" s="534"/>
      <c r="AM24" s="537"/>
      <c r="AN24" s="153"/>
      <c r="AO24" s="153"/>
      <c r="AP24" s="153"/>
    </row>
    <row r="25" spans="1:42" ht="12.75" customHeight="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AD25" s="542" t="s">
        <v>77</v>
      </c>
      <c r="AE25" s="543"/>
      <c r="AF25" s="544"/>
      <c r="AG25" s="160" t="s">
        <v>72</v>
      </c>
      <c r="AH25" s="161" t="s">
        <v>143</v>
      </c>
      <c r="AI25" s="160" t="s">
        <v>73</v>
      </c>
      <c r="AJ25" s="161" t="s">
        <v>144</v>
      </c>
      <c r="AK25" s="532"/>
      <c r="AL25" s="535"/>
      <c r="AM25" s="538"/>
      <c r="AN25" s="153"/>
      <c r="AO25" s="153"/>
      <c r="AP25" s="153"/>
    </row>
    <row r="26" spans="1:42"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AD26" s="162" t="s">
        <v>42</v>
      </c>
      <c r="AE26" s="163"/>
      <c r="AF26" s="164"/>
      <c r="AG26" s="165">
        <f>+'Fracción II 1er 2016'!U66</f>
        <v>0</v>
      </c>
      <c r="AH26" s="166">
        <v>0</v>
      </c>
      <c r="AI26" s="166">
        <v>0</v>
      </c>
      <c r="AJ26" s="166">
        <v>0</v>
      </c>
      <c r="AK26" s="167">
        <f>+AJ26+AI26+AH26+AG26</f>
        <v>0</v>
      </c>
      <c r="AL26" s="168" t="e">
        <f>+AK26/AK30</f>
        <v>#DIV/0!</v>
      </c>
      <c r="AM26" s="169" t="s">
        <v>47</v>
      </c>
      <c r="AN26" s="153"/>
      <c r="AO26" s="153"/>
      <c r="AP26" s="153"/>
    </row>
    <row r="27" spans="1:42"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AD27" s="154"/>
      <c r="AE27" s="153"/>
      <c r="AF27" s="170"/>
      <c r="AG27" s="171"/>
      <c r="AH27" s="172"/>
      <c r="AI27" s="172"/>
      <c r="AJ27" s="172"/>
      <c r="AK27" s="173"/>
      <c r="AL27" s="157"/>
      <c r="AM27" s="169"/>
      <c r="AN27" s="153"/>
      <c r="AO27" s="153"/>
      <c r="AP27" s="153"/>
    </row>
    <row r="28" spans="1:42"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AD28" s="174" t="s">
        <v>43</v>
      </c>
      <c r="AE28" s="175"/>
      <c r="AF28" s="170"/>
      <c r="AG28" s="176">
        <f>+AG30-AG26</f>
        <v>0</v>
      </c>
      <c r="AH28" s="177">
        <v>0</v>
      </c>
      <c r="AI28" s="177">
        <v>0</v>
      </c>
      <c r="AJ28" s="177">
        <v>0</v>
      </c>
      <c r="AK28" s="178">
        <f>+AJ28+AI28+AH28+AG28</f>
        <v>0</v>
      </c>
      <c r="AL28" s="168" t="e">
        <f>+AK28/AK30</f>
        <v>#DIV/0!</v>
      </c>
      <c r="AM28" s="169" t="s">
        <v>48</v>
      </c>
      <c r="AN28" s="153"/>
      <c r="AO28" s="153"/>
      <c r="AP28" s="153"/>
    </row>
    <row r="29" spans="1:42"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AD29" s="179"/>
      <c r="AE29" s="180"/>
      <c r="AF29" s="181"/>
      <c r="AG29" s="182"/>
      <c r="AH29" s="183"/>
      <c r="AI29" s="183"/>
      <c r="AJ29" s="183"/>
      <c r="AK29" s="184"/>
      <c r="AL29" s="157"/>
      <c r="AM29" s="169"/>
      <c r="AN29" s="153"/>
      <c r="AO29" s="153"/>
      <c r="AP29" s="153"/>
    </row>
    <row r="30" spans="1:42" ht="13.5" thickBot="1"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AD30" s="509" t="s">
        <v>45</v>
      </c>
      <c r="AE30" s="510"/>
      <c r="AF30" s="510"/>
      <c r="AG30" s="185">
        <f>+'FRACCIÓN I 2016'!F12</f>
        <v>0</v>
      </c>
      <c r="AH30" s="185">
        <v>0</v>
      </c>
      <c r="AI30" s="185">
        <v>0</v>
      </c>
      <c r="AJ30" s="185">
        <v>0</v>
      </c>
      <c r="AK30" s="186">
        <f>+AG30+AH30+AI30+AJ30</f>
        <v>0</v>
      </c>
      <c r="AL30" s="168">
        <v>1</v>
      </c>
      <c r="AM30" s="169" t="s">
        <v>49</v>
      </c>
      <c r="AN30" s="153"/>
      <c r="AO30" s="153"/>
      <c r="AP30" s="153"/>
    </row>
    <row r="31" spans="1:42" ht="13.5" thickTop="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AD31" s="154"/>
      <c r="AE31" s="153"/>
      <c r="AF31" s="153"/>
      <c r="AG31" s="187" t="e">
        <f>+AG30/AK30</f>
        <v>#DIV/0!</v>
      </c>
      <c r="AH31" s="187" t="e">
        <f>+AH30/AK30</f>
        <v>#DIV/0!</v>
      </c>
      <c r="AI31" s="187" t="e">
        <f>+AI30/AK30</f>
        <v>#DIV/0!</v>
      </c>
      <c r="AJ31" s="187" t="e">
        <f>+AJ30/AK30</f>
        <v>#DIV/0!</v>
      </c>
      <c r="AK31" s="187">
        <v>1</v>
      </c>
      <c r="AL31" s="157"/>
      <c r="AM31" s="158"/>
      <c r="AN31" s="153"/>
      <c r="AO31" s="153"/>
      <c r="AP31" s="153"/>
    </row>
    <row r="32" spans="1:42" ht="13.5" thickBot="1"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AD32" s="188"/>
      <c r="AE32" s="189"/>
      <c r="AF32" s="189"/>
      <c r="AG32" s="189"/>
      <c r="AH32" s="189"/>
      <c r="AI32" s="189"/>
      <c r="AJ32" s="189"/>
      <c r="AK32" s="189"/>
      <c r="AL32" s="189"/>
      <c r="AM32" s="190"/>
      <c r="AN32" s="153"/>
      <c r="AO32" s="153"/>
      <c r="AP32" s="153"/>
    </row>
    <row r="33" spans="1:42"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AN33" s="153"/>
      <c r="AO33" s="153"/>
      <c r="AP33" s="153"/>
    </row>
    <row r="34" spans="1:42"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AN34" s="153"/>
      <c r="AO34" s="153"/>
      <c r="AP34" s="153"/>
    </row>
    <row r="35" spans="1:42"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AN35" s="153"/>
      <c r="AO35" s="153"/>
      <c r="AP35" s="153"/>
    </row>
    <row r="36" spans="1:42"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AN36" s="153"/>
      <c r="AO36" s="153"/>
      <c r="AP36" s="153"/>
    </row>
    <row r="37" spans="1:42"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row>
    <row r="38" spans="1:42"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42"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row>
    <row r="40" spans="1:42"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row>
    <row r="41" spans="1:42"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42"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row>
    <row r="43" spans="1:42"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42"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row>
    <row r="45" spans="1:42"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row>
    <row r="46" spans="1:42"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row>
    <row r="47" spans="1:42"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row>
    <row r="48" spans="1:42"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row>
    <row r="51" spans="1:70" s="145" customFormat="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39"/>
      <c r="AA51" s="121"/>
      <c r="AB51" s="121"/>
      <c r="AC51" s="121"/>
      <c r="AD51" s="121"/>
      <c r="AE51" s="121"/>
      <c r="AF51" s="121"/>
      <c r="AG51" s="121"/>
      <c r="AH51" s="121"/>
      <c r="AI51" s="121"/>
      <c r="AJ51" s="121"/>
      <c r="AK51" s="121"/>
      <c r="AL51" s="121"/>
      <c r="AM51" s="121"/>
      <c r="AN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row>
    <row r="53" spans="1:70" ht="43.5" customHeight="1" x14ac:dyDescent="0.2"/>
  </sheetData>
  <mergeCells count="37">
    <mergeCell ref="S8:U8"/>
    <mergeCell ref="W6:Y6"/>
    <mergeCell ref="AD15:AM15"/>
    <mergeCell ref="AM6:AO7"/>
    <mergeCell ref="AD16:AM16"/>
    <mergeCell ref="AD30:AF30"/>
    <mergeCell ref="AP6:AP7"/>
    <mergeCell ref="C7:V7"/>
    <mergeCell ref="W7:Y8"/>
    <mergeCell ref="O8:Q8"/>
    <mergeCell ref="AA8:AC8"/>
    <mergeCell ref="AD8:AF8"/>
    <mergeCell ref="AG8:AI8"/>
    <mergeCell ref="AJ8:AL8"/>
    <mergeCell ref="AM8:AO8"/>
    <mergeCell ref="A6:U6"/>
    <mergeCell ref="AK19:AK25"/>
    <mergeCell ref="AL19:AL25"/>
    <mergeCell ref="AM19:AM25"/>
    <mergeCell ref="AG24:AJ24"/>
    <mergeCell ref="AD25:AF25"/>
    <mergeCell ref="AQ4:AR9"/>
    <mergeCell ref="AA5:AC5"/>
    <mergeCell ref="AD5:AF5"/>
    <mergeCell ref="AG5:AI5"/>
    <mergeCell ref="A7:A9"/>
    <mergeCell ref="B7:B9"/>
    <mergeCell ref="C8:E8"/>
    <mergeCell ref="G8:I8"/>
    <mergeCell ref="K8:M8"/>
    <mergeCell ref="AJ5:AL5"/>
    <mergeCell ref="AM5:AO5"/>
    <mergeCell ref="AA6:AC7"/>
    <mergeCell ref="AD6:AF7"/>
    <mergeCell ref="AG6:AI7"/>
    <mergeCell ref="AJ6:AL7"/>
    <mergeCell ref="AA4:AO4"/>
  </mergeCells>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8</vt:i4>
      </vt:variant>
    </vt:vector>
  </HeadingPairs>
  <TitlesOfParts>
    <vt:vector size="24" baseType="lpstr">
      <vt:lpstr>Hoja1</vt:lpstr>
      <vt:lpstr>NOTA</vt:lpstr>
      <vt:lpstr>HOJA DE TRABAJO DEL ORGANISMO</vt:lpstr>
      <vt:lpstr>FRACCIÓN I 2016</vt:lpstr>
      <vt:lpstr>Fracción II 1er 2016</vt:lpstr>
      <vt:lpstr>Fracción II 2do 2016</vt:lpstr>
      <vt:lpstr>Fracción II 3er 2016</vt:lpstr>
      <vt:lpstr>Fracción II 4to 2016</vt:lpstr>
      <vt:lpstr>FRACCIÓN III 1er 2016</vt:lpstr>
      <vt:lpstr>FRACCIÓN III 2do 2016 </vt:lpstr>
      <vt:lpstr>FRACCIÓN III 3er 2016</vt:lpstr>
      <vt:lpstr>FRACCIÓN III 4to 2016</vt:lpstr>
      <vt:lpstr>E R 1er 2016</vt:lpstr>
      <vt:lpstr>E R 2do 2016</vt:lpstr>
      <vt:lpstr>E R 3er 2016</vt:lpstr>
      <vt:lpstr>E R 4to 2016</vt:lpstr>
      <vt:lpstr>'E R 1er 2016'!Área_de_impresión</vt:lpstr>
      <vt:lpstr>'E R 2do 2016'!Área_de_impresión</vt:lpstr>
      <vt:lpstr>'E R 3er 2016'!Área_de_impresión</vt:lpstr>
      <vt:lpstr>'E R 4to 2016'!Área_de_impresión</vt:lpstr>
      <vt:lpstr>'Fracción II 1er 2016'!Área_de_impresión</vt:lpstr>
      <vt:lpstr>'Fracción II 2do 2016'!Área_de_impresión</vt:lpstr>
      <vt:lpstr>'Fracción II 3er 2016'!Área_de_impresión</vt:lpstr>
      <vt:lpstr>'Fracción II 4to 2016'!Área_de_impresión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DIEGO SANTIAGO BRAVO MONDRAGON</cp:lastModifiedBy>
  <cp:lastPrinted>2016-03-14T16:13:16Z</cp:lastPrinted>
  <dcterms:created xsi:type="dcterms:W3CDTF">1996-11-27T10:00:04Z</dcterms:created>
  <dcterms:modified xsi:type="dcterms:W3CDTF">2016-04-06T18:23:41Z</dcterms:modified>
</cp:coreProperties>
</file>